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787" activeTab="0"/>
  </bookViews>
  <sheets>
    <sheet name="hyrje" sheetId="1" r:id="rId1"/>
    <sheet name="Bilanci" sheetId="2" r:id="rId2"/>
    <sheet name="PASH" sheetId="3" r:id="rId3"/>
    <sheet name="cash flow" sheetId="4" r:id="rId4"/>
    <sheet name="ndyshim kapit" sheetId="5" r:id="rId5"/>
  </sheets>
  <definedNames>
    <definedName name="currentassets4">'Bilanci'!#REF!</definedName>
    <definedName name="currentassets5">'Bilanci'!#REF!</definedName>
    <definedName name="currentliabilities4">'Bilanci'!#REF!</definedName>
    <definedName name="currentliabilities5">'Bilanci'!#REF!</definedName>
    <definedName name="equity4">'Bilanci'!#REF!</definedName>
    <definedName name="equity5">'Bilanci'!#REF!</definedName>
    <definedName name="extra4">'PASH'!#REF!</definedName>
    <definedName name="extra5">'PASH'!#REF!</definedName>
    <definedName name="noncurrentassets4">'Bilanci'!#REF!</definedName>
    <definedName name="noncurrentassets5">'Bilanci'!#REF!</definedName>
    <definedName name="nonoperatingexpenses4">'PASH'!#REF!</definedName>
    <definedName name="nonoperatingexpenses5">'PASH'!#REF!</definedName>
  </definedNames>
  <calcPr fullCalcOnLoad="1"/>
</workbook>
</file>

<file path=xl/comments1.xml><?xml version="1.0" encoding="utf-8"?>
<comments xmlns="http://schemas.openxmlformats.org/spreadsheetml/2006/main">
  <authors>
    <author> </author>
  </authors>
  <commentList>
    <comment ref="A1" authorId="0">
      <text>
        <r>
          <rPr>
            <b/>
            <sz val="8"/>
            <rFont val="Tahoma"/>
            <family val="2"/>
          </rPr>
          <t xml:space="preserve"> :</t>
        </r>
        <r>
          <rPr>
            <sz val="8"/>
            <rFont val="Tahoma"/>
            <family val="2"/>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 </author>
  </authors>
  <commentList>
    <comment ref="C5" authorId="0">
      <text>
        <r>
          <rPr>
            <b/>
            <sz val="8"/>
            <rFont val="Tahoma"/>
            <family val="2"/>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rFont val="Tahoma"/>
            <family val="2"/>
          </rPr>
          <t xml:space="preserve">
</t>
        </r>
      </text>
    </comment>
    <comment ref="I5" authorId="0">
      <text>
        <r>
          <rPr>
            <b/>
            <sz val="8"/>
            <rFont val="Tahoma"/>
            <family val="2"/>
          </rPr>
          <t xml:space="preserve"> :</t>
        </r>
        <r>
          <rPr>
            <sz val="8"/>
            <rFont val="Tahoma"/>
            <family val="2"/>
          </rPr>
          <t xml:space="preserve">
Në këtë post do të paraqiten tepricat kreditore të llogarive që paraqesin elementët
finanicarë të ndryshueshëm.
55. Derivatët dhe instrumentat financiarë
551. Derivatët
5512. Vlera negative (detyrimet)</t>
        </r>
      </text>
    </comment>
    <comment ref="I7" authorId="0">
      <text>
        <r>
          <rPr>
            <b/>
            <sz val="8"/>
            <rFont val="Tahoma"/>
            <family val="2"/>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rFont val="Tahoma"/>
            <family val="2"/>
          </rPr>
          <t xml:space="preserve">
</t>
        </r>
      </text>
    </comment>
    <comment ref="I8" authorId="0">
      <text>
        <r>
          <rPr>
            <b/>
            <sz val="8"/>
            <rFont val="Tahoma"/>
            <family val="2"/>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rFont val="Tahoma"/>
            <family val="2"/>
          </rPr>
          <t xml:space="preserve">
</t>
        </r>
      </text>
    </comment>
    <comment ref="C9" authorId="0">
      <text>
        <r>
          <rPr>
            <b/>
            <sz val="8"/>
            <rFont val="Tahoma"/>
            <family val="2"/>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I9" authorId="0">
      <text>
        <r>
          <rPr>
            <b/>
            <sz val="8"/>
            <rFont val="Tahoma"/>
            <family val="2"/>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rFont val="Tahoma"/>
            <family val="2"/>
          </rPr>
          <t xml:space="preserve">
</t>
        </r>
      </text>
    </comment>
    <comment ref="C10" authorId="0">
      <text>
        <r>
          <rPr>
            <b/>
            <sz val="8"/>
            <rFont val="Tahoma"/>
            <family val="2"/>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I12" authorId="0">
      <text>
        <r>
          <rPr>
            <b/>
            <sz val="8"/>
            <rFont val="Tahoma"/>
            <family val="2"/>
          </rPr>
          <t xml:space="preserve"> :</t>
        </r>
        <r>
          <rPr>
            <sz val="8"/>
            <rFont val="Tahoma"/>
            <family val="2"/>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3" authorId="0">
      <text>
        <r>
          <rPr>
            <b/>
            <sz val="8"/>
            <rFont val="Tahoma"/>
            <family val="2"/>
          </rPr>
          <t xml:space="preserve"> :</t>
        </r>
        <r>
          <rPr>
            <sz val="8"/>
            <rFont val="Tahoma"/>
            <family val="2"/>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I13" authorId="0">
      <text>
        <r>
          <rPr>
            <b/>
            <sz val="8"/>
            <rFont val="Tahoma"/>
            <family val="2"/>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rFont val="Tahoma"/>
            <family val="2"/>
          </rPr>
          <t xml:space="preserve">
</t>
        </r>
      </text>
    </comment>
    <comment ref="C14" authorId="0">
      <text>
        <r>
          <rPr>
            <b/>
            <sz val="8"/>
            <rFont val="Tahoma"/>
            <family val="2"/>
          </rPr>
          <t xml:space="preserve"> </t>
        </r>
        <r>
          <rPr>
            <sz val="8"/>
            <rFont val="Tahoma"/>
            <family val="2"/>
          </rPr>
          <t>3. (ii) Llogari/Kërkesa të tjera të arkëtueshme
Pëfshihen të gjitha të drejtat e njësisë ndaj të tretëve që nuk lindin nga shitja e mallrave,</t>
        </r>
        <r>
          <rPr>
            <sz val="10"/>
            <rFont val="Tahoma"/>
            <family val="2"/>
          </rPr>
          <t xml:space="preserve">
</t>
        </r>
        <r>
          <rPr>
            <sz val="9"/>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I14" authorId="0">
      <text>
        <r>
          <rPr>
            <b/>
            <sz val="8"/>
            <rFont val="Tahoma"/>
            <family val="2"/>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rFont val="Tahoma"/>
            <family val="2"/>
          </rPr>
          <t xml:space="preserve">
</t>
        </r>
      </text>
    </comment>
    <comment ref="C15" authorId="0">
      <text>
        <r>
          <rPr>
            <b/>
            <sz val="8"/>
            <rFont val="Tahoma"/>
            <family val="2"/>
          </rPr>
          <t xml:space="preserve"> :</t>
        </r>
        <r>
          <rPr>
            <sz val="8"/>
            <rFont val="Tahoma"/>
            <family val="2"/>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6" authorId="0">
      <text>
        <r>
          <rPr>
            <sz val="8"/>
            <rFont val="Tahoma"/>
            <family val="2"/>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I17" authorId="0">
      <text>
        <r>
          <rPr>
            <b/>
            <sz val="8"/>
            <rFont val="Tahoma"/>
            <family val="2"/>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rFont val="Tahoma"/>
            <family val="2"/>
          </rPr>
          <t xml:space="preserve">
</t>
        </r>
      </text>
    </comment>
    <comment ref="B19" authorId="0">
      <text>
        <r>
          <rPr>
            <b/>
            <sz val="8"/>
            <rFont val="Tahoma"/>
            <family val="2"/>
          </rPr>
          <t xml:space="preserve"> :</t>
        </r>
        <r>
          <rPr>
            <sz val="8"/>
            <rFont val="Tahoma"/>
            <family val="2"/>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20" authorId="0">
      <text>
        <r>
          <rPr>
            <b/>
            <sz val="8"/>
            <rFont val="Tahoma"/>
            <family val="2"/>
          </rPr>
          <t xml:space="preserve"> :</t>
        </r>
        <r>
          <rPr>
            <sz val="8"/>
            <rFont val="Tahoma"/>
            <family val="2"/>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I20" authorId="0">
      <text>
        <r>
          <rPr>
            <b/>
            <sz val="8"/>
            <rFont val="Tahoma"/>
            <family val="2"/>
          </rPr>
          <t xml:space="preserve"> :</t>
        </r>
        <r>
          <rPr>
            <sz val="8"/>
            <rFont val="Tahoma"/>
            <family val="2"/>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1" authorId="0">
      <text>
        <r>
          <rPr>
            <b/>
            <sz val="8"/>
            <rFont val="Tahoma"/>
            <family val="2"/>
          </rPr>
          <t xml:space="preserve"> :</t>
        </r>
        <r>
          <rPr>
            <sz val="8"/>
            <rFont val="Tahoma"/>
            <family val="2"/>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2" authorId="0">
      <text>
        <r>
          <rPr>
            <b/>
            <sz val="8"/>
            <rFont val="Tahoma"/>
            <family val="2"/>
          </rPr>
          <t xml:space="preserve"> :</t>
        </r>
        <r>
          <rPr>
            <sz val="8"/>
            <rFont val="Tahoma"/>
            <family val="2"/>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3" authorId="0">
      <text>
        <r>
          <rPr>
            <b/>
            <sz val="8"/>
            <rFont val="Tahoma"/>
            <family val="2"/>
          </rPr>
          <t xml:space="preserve"> :</t>
        </r>
        <r>
          <rPr>
            <sz val="8"/>
            <rFont val="Tahoma"/>
            <family val="2"/>
          </rPr>
          <t xml:space="preserve">
35. mallra
394. Zhvleresim  I mallrave dhe produkteve per rishitje
</t>
        </r>
      </text>
    </comment>
    <comment ref="I23" authorId="0">
      <text>
        <r>
          <rPr>
            <b/>
            <sz val="8"/>
            <rFont val="Tahoma"/>
            <family val="2"/>
          </rPr>
          <t xml:space="preserve"> :</t>
        </r>
        <r>
          <rPr>
            <sz val="8"/>
            <rFont val="Tahoma"/>
            <family val="2"/>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4" authorId="0">
      <text>
        <r>
          <rPr>
            <b/>
            <sz val="8"/>
            <rFont val="Tahoma"/>
            <family val="2"/>
          </rPr>
          <t xml:space="preserve"> :</t>
        </r>
        <r>
          <rPr>
            <sz val="8"/>
            <rFont val="Tahoma"/>
            <family val="2"/>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I24" authorId="0">
      <text>
        <r>
          <rPr>
            <b/>
            <sz val="8"/>
            <rFont val="Tahoma"/>
            <family val="2"/>
          </rPr>
          <t xml:space="preserve"> :</t>
        </r>
        <r>
          <rPr>
            <sz val="8"/>
            <rFont val="Tahoma"/>
            <family val="2"/>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6" authorId="0">
      <text>
        <r>
          <rPr>
            <b/>
            <sz val="8"/>
            <rFont val="Tahoma"/>
            <family val="2"/>
          </rPr>
          <t xml:space="preserve"> :</t>
        </r>
        <r>
          <rPr>
            <sz val="8"/>
            <rFont val="Tahoma"/>
            <family val="2"/>
          </rPr>
          <t xml:space="preserve">
Në këtë grup përfshihen tepricat e llogarive që paraqesin gjendjen dhe ndryshimet e
aktiveve biologjike afatshkurtra, sipas përkufizimit që është dhënë për to në SKK 13.
36. Aktive biologjike (afatshkurtër)</t>
        </r>
      </text>
    </comment>
    <comment ref="C27" authorId="0">
      <text>
        <r>
          <rPr>
            <b/>
            <sz val="8"/>
            <rFont val="Tahoma"/>
            <family val="2"/>
          </rPr>
          <t xml:space="preserve"> :</t>
        </r>
        <r>
          <rPr>
            <sz val="8"/>
            <rFont val="Tahoma"/>
            <family val="2"/>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I27" authorId="0">
      <text>
        <r>
          <rPr>
            <b/>
            <sz val="8"/>
            <rFont val="Tahoma"/>
            <family val="2"/>
          </rPr>
          <t>Paraqet detyrimet e nëjsisë për huat e marra nga bankat, me obligacione, qera,
provizionet etj. Me afat të gjatë shkyerje të tyre. Sipas formës së plotë të bilanncit
kontabël ato mund të paraqiten në disa n1nzëra e konkretisht:</t>
        </r>
      </text>
    </comment>
    <comment ref="C28" authorId="0">
      <text>
        <r>
          <rPr>
            <b/>
            <sz val="8"/>
            <rFont val="Tahoma"/>
            <family val="2"/>
          </rPr>
          <t xml:space="preserve"> :</t>
        </r>
        <r>
          <rPr>
            <sz val="8"/>
            <rFont val="Tahoma"/>
            <family val="2"/>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I28" authorId="0">
      <text>
        <r>
          <rPr>
            <b/>
            <sz val="8"/>
            <rFont val="Tahoma"/>
            <family val="2"/>
          </rPr>
          <t xml:space="preserve"> :</t>
        </r>
        <r>
          <rPr>
            <sz val="8"/>
            <rFont val="Tahoma"/>
            <family val="2"/>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I29" authorId="0">
      <text>
        <r>
          <rPr>
            <b/>
            <sz val="8"/>
            <rFont val="Tahoma"/>
            <family val="2"/>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rFont val="Tahoma"/>
            <family val="2"/>
          </rPr>
          <t xml:space="preserve">
</t>
        </r>
      </text>
    </comment>
    <comment ref="C30" authorId="0">
      <text>
        <r>
          <rPr>
            <b/>
            <sz val="8"/>
            <rFont val="Tahoma"/>
            <family val="2"/>
          </rPr>
          <t xml:space="preserve"> :</t>
        </r>
        <r>
          <rPr>
            <sz val="8"/>
            <rFont val="Tahoma"/>
            <family val="2"/>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I31" authorId="0">
      <text>
        <r>
          <rPr>
            <b/>
            <sz val="8"/>
            <rFont val="Tahoma"/>
            <family val="2"/>
          </rPr>
          <t xml:space="preserve"> :</t>
        </r>
        <r>
          <rPr>
            <sz val="8"/>
            <rFont val="Tahoma"/>
            <family val="2"/>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I32" authorId="0">
      <text>
        <r>
          <rPr>
            <b/>
            <sz val="8"/>
            <rFont val="Tahoma"/>
            <family val="2"/>
          </rPr>
          <t xml:space="preserve"> :</t>
        </r>
        <r>
          <rPr>
            <sz val="8"/>
            <rFont val="Tahoma"/>
            <family val="2"/>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I33" authorId="0">
      <text>
        <r>
          <rPr>
            <b/>
            <sz val="8"/>
            <rFont val="Tahoma"/>
            <family val="2"/>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rFont val="Tahoma"/>
            <family val="2"/>
          </rPr>
          <t xml:space="preserve">
</t>
        </r>
      </text>
    </comment>
    <comment ref="C36" authorId="0">
      <text>
        <r>
          <rPr>
            <b/>
            <sz val="8"/>
            <rFont val="Tahoma"/>
            <family val="2"/>
          </rPr>
          <t xml:space="preserve"> :</t>
        </r>
        <r>
          <rPr>
            <sz val="8"/>
            <rFont val="Tahoma"/>
            <family val="2"/>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7" authorId="0">
      <text>
        <r>
          <rPr>
            <b/>
            <sz val="8"/>
            <rFont val="Tahoma"/>
            <family val="2"/>
          </rPr>
          <t xml:space="preserve"> :</t>
        </r>
        <r>
          <rPr>
            <sz val="8"/>
            <rFont val="Tahoma"/>
            <family val="2"/>
          </rPr>
          <t xml:space="preserve">
(i) Toka, paraqiten Toka, troje terrene
Në këtë nënzë do të përfshihen tepricat e llogarive si vijon:
211. Toka,
2911. Zhvleresimi Për tokat,</t>
        </r>
      </text>
    </comment>
    <comment ref="I37" authorId="0">
      <text>
        <r>
          <rPr>
            <b/>
            <sz val="8"/>
            <rFont val="Tahoma"/>
            <family val="2"/>
          </rPr>
          <t xml:space="preserve"> :</t>
        </r>
        <r>
          <rPr>
            <sz val="8"/>
            <rFont val="Tahoma"/>
            <family val="2"/>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8" authorId="0">
      <text>
        <r>
          <rPr>
            <b/>
            <sz val="8"/>
            <rFont val="Tahoma"/>
            <family val="2"/>
          </rPr>
          <t xml:space="preserve"> :</t>
        </r>
        <r>
          <rPr>
            <sz val="8"/>
            <rFont val="Tahoma"/>
            <family val="2"/>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9" authorId="0">
      <text>
        <r>
          <rPr>
            <b/>
            <sz val="8"/>
            <rFont val="Tahoma"/>
            <family val="2"/>
          </rPr>
          <t xml:space="preserve"> :</t>
        </r>
        <r>
          <rPr>
            <sz val="8"/>
            <rFont val="Tahoma"/>
            <family val="2"/>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40" authorId="0">
      <text>
        <r>
          <rPr>
            <b/>
            <sz val="8"/>
            <rFont val="Tahoma"/>
            <family val="2"/>
          </rPr>
          <t xml:space="preserve"> :</t>
        </r>
        <r>
          <rPr>
            <sz val="8"/>
            <rFont val="Tahoma"/>
            <family val="2"/>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I41" authorId="0">
      <text>
        <r>
          <rPr>
            <b/>
            <sz val="8"/>
            <rFont val="Tahoma"/>
            <family val="2"/>
          </rPr>
          <t xml:space="preserve"> :</t>
        </r>
        <r>
          <rPr>
            <sz val="8"/>
            <rFont val="Tahoma"/>
            <family val="2"/>
          </rPr>
          <t xml:space="preserve">
Paraqitet kapitali i kontribuar nga aksionerët ose nga ortakët. Në këtë zë do të
përmblidhen tepricat kreditore të llogarive vijuese:
101. Kapitali i paguar,
102. Kapitali i nënshkruar i papaguar</t>
        </r>
      </text>
    </comment>
    <comment ref="C42" authorId="0">
      <text>
        <r>
          <rPr>
            <b/>
            <sz val="8"/>
            <rFont val="Tahoma"/>
            <family val="2"/>
          </rPr>
          <t xml:space="preserve"> :</t>
        </r>
        <r>
          <rPr>
            <sz val="8"/>
            <rFont val="Tahoma"/>
            <family val="2"/>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I42" authorId="0">
      <text>
        <r>
          <rPr>
            <b/>
            <sz val="8"/>
            <rFont val="Tahoma"/>
            <family val="2"/>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rFont val="Tahoma"/>
            <family val="2"/>
          </rPr>
          <t xml:space="preserve">
</t>
        </r>
      </text>
    </comment>
    <comment ref="C44" authorId="0">
      <text>
        <r>
          <rPr>
            <b/>
            <sz val="8"/>
            <rFont val="Tahoma"/>
            <family val="2"/>
          </rPr>
          <t xml:space="preserve"> :</t>
        </r>
        <r>
          <rPr>
            <sz val="8"/>
            <rFont val="Tahoma"/>
            <family val="2"/>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I44" authorId="0">
      <text>
        <r>
          <rPr>
            <b/>
            <sz val="8"/>
            <rFont val="Tahoma"/>
            <family val="2"/>
          </rPr>
          <t xml:space="preserve"> :</t>
        </r>
        <r>
          <rPr>
            <sz val="8"/>
            <rFont val="Tahoma"/>
            <family val="2"/>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5" authorId="0">
      <text>
        <r>
          <rPr>
            <b/>
            <sz val="8"/>
            <rFont val="Tahoma"/>
            <family val="2"/>
          </rPr>
          <t xml:space="preserve"> :</t>
        </r>
        <r>
          <rPr>
            <sz val="8"/>
            <rFont val="Tahoma"/>
            <family val="2"/>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I45" authorId="0">
      <text>
        <r>
          <rPr>
            <b/>
            <sz val="8"/>
            <rFont val="Tahoma"/>
            <family val="2"/>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rFont val="Tahoma"/>
            <family val="2"/>
          </rPr>
          <t xml:space="preserve">
</t>
        </r>
      </text>
    </comment>
    <comment ref="C46" authorId="0">
      <text>
        <r>
          <rPr>
            <b/>
            <sz val="8"/>
            <rFont val="Tahoma"/>
            <family val="2"/>
          </rPr>
          <t xml:space="preserve"> :</t>
        </r>
        <r>
          <rPr>
            <sz val="8"/>
            <rFont val="Tahoma"/>
            <family val="2"/>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I46" authorId="0">
      <text>
        <r>
          <rPr>
            <b/>
            <sz val="8"/>
            <rFont val="Tahoma"/>
            <family val="2"/>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rFont val="Tahoma"/>
            <family val="2"/>
          </rPr>
          <t xml:space="preserve">
</t>
        </r>
      </text>
    </comment>
    <comment ref="C48" authorId="0">
      <text>
        <r>
          <rPr>
            <b/>
            <sz val="8"/>
            <rFont val="Tahoma"/>
            <family val="2"/>
          </rPr>
          <t xml:space="preserve"> :</t>
        </r>
        <r>
          <rPr>
            <sz val="8"/>
            <rFont val="Tahoma"/>
            <family val="2"/>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9" authorId="0">
      <text>
        <r>
          <rPr>
            <b/>
            <sz val="8"/>
            <rFont val="Tahoma"/>
            <family val="2"/>
          </rPr>
          <t xml:space="preserve"> :</t>
        </r>
        <r>
          <rPr>
            <sz val="8"/>
            <rFont val="Tahoma"/>
            <family val="2"/>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 </author>
  </authors>
  <commentList>
    <comment ref="B3" authorId="0">
      <text>
        <r>
          <rPr>
            <b/>
            <sz val="8"/>
            <rFont val="Tahoma"/>
            <family val="2"/>
          </rPr>
          <t xml:space="preserve"> :</t>
        </r>
        <r>
          <rPr>
            <sz val="8"/>
            <rFont val="Tahoma"/>
            <family val="2"/>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text>
        <r>
          <rPr>
            <b/>
            <sz val="8"/>
            <rFont val="Tahoma"/>
            <family val="2"/>
          </rPr>
          <t xml:space="preserve"> :</t>
        </r>
        <r>
          <rPr>
            <sz val="8"/>
            <rFont val="Tahoma"/>
            <family val="2"/>
          </rPr>
          <t xml:space="preserve">
Të ardhurat e përftuara nga shitja e
produkteve, mallrave dhe shërbimeve gjatë
periudhës kontabël (të vlerësuara sipas SKK
8 Të ardhurat)</t>
        </r>
      </text>
    </comment>
    <comment ref="B11" authorId="0">
      <text>
        <r>
          <rPr>
            <b/>
            <sz val="8"/>
            <rFont val="Tahoma"/>
            <family val="2"/>
          </rPr>
          <t xml:space="preserve"> :</t>
        </r>
        <r>
          <rPr>
            <sz val="8"/>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text>
        <r>
          <rPr>
            <b/>
            <sz val="8"/>
            <rFont val="Tahoma"/>
            <family val="2"/>
          </rPr>
          <t xml:space="preserve"> :</t>
        </r>
        <r>
          <rPr>
            <sz val="8"/>
            <rFont val="Tahoma"/>
            <family val="2"/>
          </rPr>
          <t xml:space="preserve">
Ndryshimet në inventarin e produkteve të
gatshme dhe punës në proces, ku pakësimet
e pozicioneve njihen si shpenzime dhe rritjet
e pozicioneve si pakësim i shpenzimeve</t>
        </r>
      </text>
    </comment>
    <comment ref="B14" authorId="0">
      <text>
        <r>
          <rPr>
            <b/>
            <sz val="8"/>
            <rFont val="Tahoma"/>
            <family val="2"/>
          </rPr>
          <t xml:space="preserve"> :</t>
        </r>
        <r>
          <rPr>
            <sz val="8"/>
            <rFont val="Tahoma"/>
            <family val="2"/>
          </rPr>
          <t xml:space="preserve">
Kostoja e mallrave, lëndëve të para dhe
shërbimeve të konsumuara në prodhim për
veprimtaritë parësore (për shembull,
veprimtaritë e prodhimit ose shitjeve)</t>
        </r>
      </text>
    </comment>
    <comment ref="B16" authorId="0">
      <text>
        <r>
          <rPr>
            <b/>
            <sz val="8"/>
            <rFont val="Tahoma"/>
            <family val="2"/>
          </rPr>
          <t xml:space="preserve"> :</t>
        </r>
        <r>
          <rPr>
            <sz val="8"/>
            <rFont val="Tahoma"/>
            <family val="2"/>
          </rPr>
          <t xml:space="preserve">
Pagat, shpërblimet, pagat për lejet vjetore,
festat dhe kompensime të tjera monetare e
jomonetare gjatë periudhës kontabël,
pavarësisht nga fakti nëse ato janë paguar
ose jo</t>
        </r>
      </text>
    </comment>
    <comment ref="B17" authorId="0">
      <text>
        <r>
          <rPr>
            <b/>
            <sz val="8"/>
            <rFont val="Tahoma"/>
            <family val="2"/>
          </rPr>
          <t xml:space="preserve"> :</t>
        </r>
        <r>
          <rPr>
            <sz val="8"/>
            <rFont val="Tahoma"/>
            <family val="2"/>
          </rPr>
          <t xml:space="preserve">
Sigurimet shoqërore dhe primi i sigurimit për
papunësinë, paguar nga njësia ekonomike
raportuese, mbi pagesat e paraqitura në zërin
e mësipërm</t>
        </r>
      </text>
    </comment>
    <comment ref="B18" authorId="0">
      <text>
        <r>
          <rPr>
            <b/>
            <sz val="8"/>
            <rFont val="Tahoma"/>
            <family val="2"/>
          </rPr>
          <t xml:space="preserve"> :</t>
        </r>
        <r>
          <rPr>
            <sz val="8"/>
            <rFont val="Tahoma"/>
            <family val="2"/>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text>
        <r>
          <rPr>
            <b/>
            <sz val="8"/>
            <rFont val="Tahoma"/>
            <family val="2"/>
          </rPr>
          <t xml:space="preserve"> :</t>
        </r>
        <r>
          <rPr>
            <sz val="8"/>
            <rFont val="Tahoma"/>
            <family val="2"/>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text>
        <r>
          <rPr>
            <b/>
            <sz val="8"/>
            <rFont val="Tahoma"/>
            <family val="2"/>
          </rPr>
          <t xml:space="preserve"> :</t>
        </r>
        <r>
          <rPr>
            <sz val="8"/>
            <rFont val="Tahoma"/>
            <family val="2"/>
          </rPr>
          <t xml:space="preserve">
Fitimi/humbja nga shitja e njësive të
kontrolluara dhe fitimi/humbja që vjen nga
përdorimi i metodës së kapitalit</t>
        </r>
      </text>
    </comment>
    <comment ref="B23" authorId="0">
      <text>
        <r>
          <rPr>
            <b/>
            <sz val="8"/>
            <rFont val="Tahoma"/>
            <family val="2"/>
          </rPr>
          <t xml:space="preserve"> :</t>
        </r>
        <r>
          <rPr>
            <sz val="8"/>
            <rFont val="Tahoma"/>
            <family val="2"/>
          </rPr>
          <t xml:space="preserve">
Fitimi/humbja nga shitja e pjesëmarrjeve dhe fitimi/humbja që vjen nga përdorimi i metodës së kapitalit</t>
        </r>
      </text>
    </comment>
    <comment ref="B25" authorId="0">
      <text>
        <r>
          <rPr>
            <b/>
            <sz val="8"/>
            <rFont val="Tahoma"/>
            <family val="2"/>
          </rPr>
          <t xml:space="preserve"> :</t>
        </r>
        <r>
          <rPr>
            <sz val="8"/>
            <rFont val="Tahoma"/>
            <family val="2"/>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text>
        <r>
          <rPr>
            <b/>
            <sz val="8"/>
            <rFont val="Tahoma"/>
            <family val="2"/>
          </rPr>
          <t xml:space="preserve"> :</t>
        </r>
        <r>
          <rPr>
            <sz val="8"/>
            <rFont val="Tahoma"/>
            <family val="2"/>
          </rPr>
          <t xml:space="preserve">
Të ardhurat dhe shpenzimet e interesit mbi
huat, bonot, marrëveshjet e qirasë financiare
dhe hua të tjera me interes</t>
        </r>
      </text>
    </comment>
    <comment ref="B27" authorId="0">
      <text>
        <r>
          <rPr>
            <b/>
            <sz val="8"/>
            <rFont val="Tahoma"/>
            <family val="2"/>
          </rPr>
          <t xml:space="preserve"> :</t>
        </r>
        <r>
          <rPr>
            <sz val="8"/>
            <rFont val="Tahoma"/>
            <family val="2"/>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text>
        <r>
          <rPr>
            <b/>
            <sz val="8"/>
            <rFont val="Tahoma"/>
            <family val="2"/>
          </rPr>
          <t xml:space="preserve"> :</t>
        </r>
        <r>
          <rPr>
            <sz val="8"/>
            <rFont val="Tahoma"/>
            <family val="2"/>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 </author>
  </authors>
  <commentList>
    <comment ref="A5" authorId="0">
      <text>
        <r>
          <rPr>
            <b/>
            <sz val="8"/>
            <rFont val="Tahoma"/>
            <family val="2"/>
          </rPr>
          <t xml:space="preserve"> :</t>
        </r>
        <r>
          <rPr>
            <sz val="8"/>
            <rFont val="Tahoma"/>
            <family val="2"/>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<sst xmlns="http://schemas.openxmlformats.org/spreadsheetml/2006/main" count="257" uniqueCount="215">
  <si>
    <t>Fluksi i parave nga veprimtaritë e shfrytëzimit</t>
  </si>
  <si>
    <t>Interesi i paguar</t>
  </si>
  <si>
    <t>Tatimfitimi i paguar</t>
  </si>
  <si>
    <t>Fluksi i parave nga veprimtaritë investuese</t>
  </si>
  <si>
    <t>Blerja e aktiveve afatgjata materiale</t>
  </si>
  <si>
    <t>Interesi i arkëtuar</t>
  </si>
  <si>
    <t>Dividendët e arkëtuar</t>
  </si>
  <si>
    <t>Të ardhura nga emetimi i kapitalit aksionar</t>
  </si>
  <si>
    <t>Të ardhura nga huamarrje afatgjata</t>
  </si>
  <si>
    <t>Pagesat e detyrimeve të qirasë financiare</t>
  </si>
  <si>
    <t>Rritja/rënia neto e mjeteve monetare</t>
  </si>
  <si>
    <t>Mjetet monetare në fillim të periudhës kontabël</t>
  </si>
  <si>
    <t>Mjetet monetare në fund të periudhës kontabël</t>
  </si>
  <si>
    <t>Fitimi para tatimit</t>
  </si>
  <si>
    <t>Rregullime për:</t>
  </si>
  <si>
    <t>Amortizimin</t>
  </si>
  <si>
    <t>Humbje nga këmbimet valutore</t>
  </si>
  <si>
    <t>Të ardhura nga investimet</t>
  </si>
  <si>
    <t>Shpenzime për interesa</t>
  </si>
  <si>
    <t>Rritje/rënie në tepricën inventarit</t>
  </si>
  <si>
    <t>Paratë e përftuara nga aktivitetet</t>
  </si>
  <si>
    <t>Paraja neto nga aktivitetet e shfrytëzimit</t>
  </si>
  <si>
    <t>Të ardhura nga shitja e pajisjeve</t>
  </si>
  <si>
    <t>Paraja neto, e përdorur në aktivitetet investuese</t>
  </si>
  <si>
    <t>Fluksi i parave nga veprimtaritë financiare</t>
  </si>
  <si>
    <t>Dividendët e paguar</t>
  </si>
  <si>
    <t>Paraja neto e përdorur në aktivitetet financiare</t>
  </si>
  <si>
    <t>(i) -Derivativet</t>
  </si>
  <si>
    <t>(ii) -Aktivet e mbajtura për tregtim</t>
  </si>
  <si>
    <t>TOTALI I AKTIVEVE (I + II)</t>
  </si>
  <si>
    <t>DETYRIMET DHE KAPITALI</t>
  </si>
  <si>
    <t>II DETYRIME AFATGJATA</t>
  </si>
  <si>
    <t>TOTALI I DETYRIMEVE</t>
  </si>
  <si>
    <t>III KAPITALI</t>
  </si>
  <si>
    <t>financiare të konsoliduara )</t>
  </si>
  <si>
    <t>(përdoret vetëm në PF të konsoliduara)</t>
  </si>
  <si>
    <t>TOTALI I DETYRIMEVE KAPITALIT</t>
  </si>
  <si>
    <t>Shenime</t>
  </si>
  <si>
    <t xml:space="preserve">AKTIVET </t>
  </si>
  <si>
    <t>A- PASQYRA E TE ARDHURAVE DHE SHPENZIMEVE</t>
  </si>
  <si>
    <t>(Bazuar në klasifikimin e Shpenzimet sipas Natyrës)</t>
  </si>
  <si>
    <t>Nr. Përshkrimi i Elementeve</t>
  </si>
  <si>
    <t>702-708X</t>
  </si>
  <si>
    <t>641- 648</t>
  </si>
  <si>
    <t>761, 661</t>
  </si>
  <si>
    <t>762; 662</t>
  </si>
  <si>
    <t>701, 705</t>
  </si>
  <si>
    <t>601-608X</t>
  </si>
  <si>
    <t>Shpenzimet per sigurimet shoqerore dheshendetësore</t>
  </si>
  <si>
    <t xml:space="preserve"> 68X</t>
  </si>
  <si>
    <t>61-63</t>
  </si>
  <si>
    <t>767; 667</t>
  </si>
  <si>
    <t xml:space="preserve"> 769; 669</t>
  </si>
  <si>
    <t>768; 668</t>
  </si>
  <si>
    <t>I</t>
  </si>
  <si>
    <t>i</t>
  </si>
  <si>
    <t>ii</t>
  </si>
  <si>
    <t>II</t>
  </si>
  <si>
    <t>iii</t>
  </si>
  <si>
    <t>iv</t>
  </si>
  <si>
    <t>v</t>
  </si>
  <si>
    <t>III</t>
  </si>
  <si>
    <t>Pozicioni i rregulluar</t>
  </si>
  <si>
    <t xml:space="preserve">Dividendët e paguar </t>
  </si>
  <si>
    <t xml:space="preserve">Emetim i kapitalit aksionar </t>
  </si>
  <si>
    <t xml:space="preserve">Fitimi neto për periudhën kontabël </t>
  </si>
  <si>
    <t xml:space="preserve">Aksione të thesarit të riblera </t>
  </si>
  <si>
    <t>Totali</t>
  </si>
  <si>
    <t xml:space="preserve"> Aksionet e pakicës ( përdoret vetëm në pasqyrat</t>
  </si>
  <si>
    <t>Kapitali që i përket aksionarëve të shoqërisë mëmë</t>
  </si>
  <si>
    <t>Kapitali aksionar</t>
  </si>
  <si>
    <t>Njësitë ose aksionet e thesarit (negative)</t>
  </si>
  <si>
    <t>Rezerva statusore</t>
  </si>
  <si>
    <t>Fitimet e pashpërndara</t>
  </si>
  <si>
    <t>Fitimi (humbja) e vitit financiar</t>
  </si>
  <si>
    <t>Rezerva ligjore</t>
  </si>
  <si>
    <t>Rezerva të tjera</t>
  </si>
  <si>
    <t>Primi i aksionit</t>
  </si>
  <si>
    <t>Grantet dhe të ardhurat e shtyra</t>
  </si>
  <si>
    <t>Provizionet afatgjata</t>
  </si>
  <si>
    <t>Huamarrje të tjera afatgjata</t>
  </si>
  <si>
    <t>Bonot e konvertueshme</t>
  </si>
  <si>
    <t>Hua, bono dhe detyrime nga qiraja financiare</t>
  </si>
  <si>
    <t>Huat afatgjata</t>
  </si>
  <si>
    <t>Provizionet afatshkurtra</t>
  </si>
  <si>
    <t>Parapagimet e arkëtuara</t>
  </si>
  <si>
    <t>Të pagueshme ndaj punonjësve</t>
  </si>
  <si>
    <t>Të pagueshme ndaj furnitorëve</t>
  </si>
  <si>
    <t>Bono të konvertueshme</t>
  </si>
  <si>
    <t>Kthimet/ripagesat e huave afatgjata</t>
  </si>
  <si>
    <t>Huat dhe obligacionet afatshkurtra</t>
  </si>
  <si>
    <t>Huamarrjet</t>
  </si>
  <si>
    <t>Derivativët</t>
  </si>
  <si>
    <t>DETYRIMET AFATSHKURTËRA</t>
  </si>
  <si>
    <t>Huat dhe parapagimet</t>
  </si>
  <si>
    <t>AKTIVET AFATSHKURTËRA</t>
  </si>
  <si>
    <t>Aktive monetare</t>
  </si>
  <si>
    <t>Derivative dhe aktive te mbajtura për tregtim</t>
  </si>
  <si>
    <t xml:space="preserve"> Aktive të tjera financiare afatshkurtra</t>
  </si>
  <si>
    <t>Llogari/Kërkesa të arkëtueshme</t>
  </si>
  <si>
    <t>Llogari/Kërkesa të tjera të arkëtueshme</t>
  </si>
  <si>
    <t>Instrumente të tjera borxhi</t>
  </si>
  <si>
    <t>Investime të tjera financiare</t>
  </si>
  <si>
    <t>Lëndët e para</t>
  </si>
  <si>
    <t>Prodhim në proces</t>
  </si>
  <si>
    <t>Produkte të gatshme</t>
  </si>
  <si>
    <t>Mallra për rishitje</t>
  </si>
  <si>
    <t>Parapagesat për furnizime</t>
  </si>
  <si>
    <t>Aktivet biologjike afatshkurtra</t>
  </si>
  <si>
    <t>Aktivet afatshkurtra të mbajtura për shitje</t>
  </si>
  <si>
    <t>Parapagimet dhe shpenzimet e shtyra</t>
  </si>
  <si>
    <t>AKTIVET AFATGJATA</t>
  </si>
  <si>
    <t>Investimet financiare afatgjata</t>
  </si>
  <si>
    <t>Pjesëmarrje të tjera në njësi të kontrolluara</t>
  </si>
  <si>
    <t>Aksione dhe investime të tjera në pjesëmarrje</t>
  </si>
  <si>
    <t>Aksione dhe letra të tjera me vlerë</t>
  </si>
  <si>
    <t xml:space="preserve"> Llogari/Kërkesa të arkëtueshme afatgjata</t>
  </si>
  <si>
    <t>Aktive afatgjata materiale</t>
  </si>
  <si>
    <t>Toka</t>
  </si>
  <si>
    <t>Ndërtesa</t>
  </si>
  <si>
    <t>Makineri dhe pajisje</t>
  </si>
  <si>
    <t>Aktive të tjera afatgjata materiale (me vl.kontab.)</t>
  </si>
  <si>
    <t xml:space="preserve"> Emri i mirë</t>
  </si>
  <si>
    <t>Shpenzimet e zhvillimit</t>
  </si>
  <si>
    <t>Aktive të tjera afatgjata jomateriale</t>
  </si>
  <si>
    <t>Kapital aksionar i papaguar</t>
  </si>
  <si>
    <t>Aktive të tjera afatgjata</t>
  </si>
  <si>
    <t xml:space="preserve"> llg</t>
  </si>
  <si>
    <t>llg</t>
  </si>
  <si>
    <t xml:space="preserve">Shitjet neto </t>
  </si>
  <si>
    <t>Fitmi (humbja) neto e viti financiar 14-15</t>
  </si>
  <si>
    <t xml:space="preserve">Shpenzimet e tatimit mbi fitimin </t>
  </si>
  <si>
    <t>Fitimi (humbja) para tatimit (9+/-13)</t>
  </si>
  <si>
    <t xml:space="preserve">Të ardhura dhe shpenzime të tjera financiare </t>
  </si>
  <si>
    <t>Fitimet (humbjet) nga kursi i këmbimi</t>
  </si>
  <si>
    <t xml:space="preserve">Të ardhurat dhe shpenzimet nga interesi </t>
  </si>
  <si>
    <t>Të ardhurat dhe shpenzimet financiare:</t>
  </si>
  <si>
    <t>Totali i shpenzimeve (shuma 4-7)</t>
  </si>
  <si>
    <t xml:space="preserve">Shpenzime të tjera </t>
  </si>
  <si>
    <t>Amortizimi dhe zhvleresimet</t>
  </si>
  <si>
    <t>Kosto e punës</t>
  </si>
  <si>
    <t xml:space="preserve">Materialet e konsumuara . </t>
  </si>
  <si>
    <t>Te Ardhura Gjithsej nga shitja</t>
  </si>
  <si>
    <t>Të ardhurat dhe shpenzimet financiare nga njesite e kontrolluara</t>
  </si>
  <si>
    <t>Të ardhurat dhe shpenzimet financiare nga pjesmarrjet</t>
  </si>
  <si>
    <t>Fitmi apo humbja nga veprimtaria kryesore (1+2+-3-8)</t>
  </si>
  <si>
    <t>Elementet e pasqyrave te konsoliduara</t>
  </si>
  <si>
    <t>Totali i të ardhurave dhe shpenzimeve financiare</t>
  </si>
  <si>
    <t>694</t>
  </si>
  <si>
    <t>PASQYRA E FLUKSIT TË PARASË</t>
  </si>
  <si>
    <t>Të ardhura të tjera nga veprimtaritë e shfryezimit</t>
  </si>
  <si>
    <t>shenime</t>
  </si>
  <si>
    <t>Arka</t>
  </si>
  <si>
    <t>Banka</t>
  </si>
  <si>
    <t>Emetimi i aksioneve X X X</t>
  </si>
  <si>
    <t>Efekti i ndryshimeve në politikat kontabël</t>
  </si>
  <si>
    <t>Primi I aksionit</t>
  </si>
  <si>
    <t>Aksionet e thesarit</t>
  </si>
  <si>
    <t>Rezerva statutore e ligjore</t>
  </si>
  <si>
    <t>Rezerva të te konvertimit te monedhave te huaja</t>
  </si>
  <si>
    <t>Fitimi I pashperndare</t>
  </si>
  <si>
    <t>Zotërimet e aksioneve te pakices</t>
  </si>
  <si>
    <t>Rritje e rezerves se kapitalit</t>
  </si>
  <si>
    <t>a) Në një pasqyrë të pakonsoliduar</t>
  </si>
  <si>
    <t>(a) Sipas metodës indirekt</t>
  </si>
  <si>
    <t>Blerja e shoqërisë së kontrolluar  minus paratë e arkëtuara</t>
  </si>
  <si>
    <t>Rritje/rënie në tepricën e detyrimeve, për t’u paguar nga aktiviteti</t>
  </si>
  <si>
    <t xml:space="preserve">Rritje/rënie në tepricën e kërkesave të arkëtueshme nga aktiviteti, si dhe kërkesave të arkëtueshme të tjera </t>
  </si>
  <si>
    <t>Referencat, Nr Llog</t>
  </si>
  <si>
    <t>763, 764; 765, 664, 665</t>
  </si>
  <si>
    <t xml:space="preserve">pagat e personelit </t>
  </si>
  <si>
    <t xml:space="preserve">(Sipas Standartit Kombetar te Kontabilitetit Nr.2 dhe </t>
  </si>
  <si>
    <t>P A S Q Y R A T    F I N A N C I A R E</t>
  </si>
  <si>
    <t>Pasqyrat financiare jane te konsoliduara</t>
  </si>
  <si>
    <t>Tatimi mbi fitmin dhe Tvsh</t>
  </si>
  <si>
    <t>vi</t>
  </si>
  <si>
    <t>Te drejta dhe detyrime te tjera</t>
  </si>
  <si>
    <t>Aktivet Biologjike afatgjata</t>
  </si>
  <si>
    <t>Aktivet afatgjata jomateriale</t>
  </si>
  <si>
    <t xml:space="preserve"> Inventari</t>
  </si>
  <si>
    <t>Te drejta dhe detyrime ndaj ortakeve</t>
  </si>
  <si>
    <t>vii</t>
  </si>
  <si>
    <t>Hua te tjera</t>
  </si>
  <si>
    <t>Dividente te pagueshem</t>
  </si>
  <si>
    <t>Debitore dhe kreditore te tjere</t>
  </si>
  <si>
    <t>viii</t>
  </si>
  <si>
    <t>Detyrime per sigurime shoqerore e shendetsore</t>
  </si>
  <si>
    <t>Ndryshimet në inventarin e produkteve të gatëshme e PPC</t>
  </si>
  <si>
    <t>Të ardhurdhe shpenz financiare ngai nvestime të tjera financiare afatgjata</t>
  </si>
  <si>
    <t>Pasqyra e ndryshimeve ne kapital</t>
  </si>
  <si>
    <t>Iv</t>
  </si>
  <si>
    <t>Ligjit Nr 9228 dt.29.04.2004 "Per Kontabilitetin dhe Pasqyrat Financiare")</t>
  </si>
  <si>
    <t>Pasqyrat financiare jane individuale                                  Po</t>
  </si>
  <si>
    <t>Pasqyrat financiare jane te shprehura ne leke .</t>
  </si>
  <si>
    <t>Pasqyrat financiare jane te rrumbullakosura ne 0.</t>
  </si>
  <si>
    <t>Detyrime tatimore tap+tvsh</t>
  </si>
  <si>
    <t xml:space="preserve">Detyrime tatimore tatim fitim </t>
  </si>
  <si>
    <t>Pozicioni më 31 dhjetor 2009</t>
  </si>
  <si>
    <t xml:space="preserve">Nr Rregjistrit Tregtar:            </t>
  </si>
  <si>
    <t xml:space="preserve"> Periudha raportuese 2010</t>
  </si>
  <si>
    <t>Pozicioni më 31 dhjetor 2010</t>
  </si>
  <si>
    <t xml:space="preserve">                                                _____________________________________________________</t>
  </si>
  <si>
    <t xml:space="preserve">                                               _____________________________________________________</t>
  </si>
  <si>
    <t>NIPT:                                          K92213011R</t>
  </si>
  <si>
    <t xml:space="preserve">Adresa e selise:                        Rr Sulejman Delvina </t>
  </si>
  <si>
    <t xml:space="preserve">Data e krijimit:                            09/10/2009   </t>
  </si>
  <si>
    <t>Veprimtaria Kryesore:                                       Hec,energji</t>
  </si>
  <si>
    <t>Viti paraardhes 2010</t>
  </si>
  <si>
    <t>Viti Ushtrimor 2011</t>
  </si>
  <si>
    <t xml:space="preserve"> Periudha raportuese 2011</t>
  </si>
  <si>
    <t>Pozicioni më 31 dhjetor 2011</t>
  </si>
  <si>
    <t>VITI 2011</t>
  </si>
  <si>
    <t>Periudha Kontabel e Pasqyrave Financiare                         nga 01.01.2011deri 31.12.2011</t>
  </si>
  <si>
    <t>Data e mbylljes se Pasqyrave Financiare                                 05/03/2012</t>
  </si>
  <si>
    <t xml:space="preserve">Emertimi dhe forma ligjore:          HEC GOMSIQE SH.P.K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</si>
</sst>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_(* #,##0.0_);_(* \(#,##0.0\);_(* &quot;-&quot;??_);_(@_)"/>
    <numFmt numFmtId="174" formatCode="_(* #,##0_);_(* \(#,##0\);_(* &quot;-&quot;??_);_(@_)"/>
  </numFmts>
  <fonts count="59">
    <font>
      <sz val="10"/>
      <name val="Arial"/>
      <family val="0"/>
    </font>
    <font>
      <sz val="8"/>
      <name val="Tahoma"/>
      <family val="2"/>
    </font>
    <font>
      <sz val="8"/>
      <name val="Arial"/>
      <family val="2"/>
    </font>
    <font>
      <u val="single"/>
      <sz val="10"/>
      <color indexed="12"/>
      <name val="Arial"/>
      <family val="2"/>
    </font>
    <font>
      <u val="single"/>
      <sz val="10"/>
      <color indexed="36"/>
      <name val="Arial"/>
      <family val="2"/>
    </font>
    <font>
      <b/>
      <sz val="8"/>
      <name val="Tahoma"/>
      <family val="2"/>
    </font>
    <font>
      <sz val="10"/>
      <name val="Tahoma"/>
      <family val="2"/>
    </font>
    <font>
      <sz val="9"/>
      <name val="Tahoma"/>
      <family val="2"/>
    </font>
    <font>
      <b/>
      <sz val="12"/>
      <name val="Arial Narrow"/>
      <family val="2"/>
    </font>
    <font>
      <sz val="10"/>
      <name val="Arial Narrow"/>
      <family val="2"/>
    </font>
    <font>
      <b/>
      <sz val="10"/>
      <name val="Arial Narrow"/>
      <family val="2"/>
    </font>
    <font>
      <sz val="8"/>
      <name val="Arial Narrow"/>
      <family val="2"/>
    </font>
    <font>
      <i/>
      <sz val="10"/>
      <name val="Arial Narrow"/>
      <family val="2"/>
    </font>
    <font>
      <sz val="12"/>
      <name val="Arial Narrow"/>
      <family val="2"/>
    </font>
    <font>
      <b/>
      <i/>
      <sz val="12"/>
      <name val="Arial Narrow"/>
      <family val="2"/>
    </font>
    <font>
      <i/>
      <sz val="12"/>
      <name val="Arial Narrow"/>
      <family val="2"/>
    </font>
    <font>
      <sz val="11"/>
      <name val="Arial Narrow"/>
      <family val="2"/>
    </font>
    <font>
      <i/>
      <sz val="11"/>
      <name val="Arial Narrow"/>
      <family val="2"/>
    </font>
    <font>
      <b/>
      <sz val="8"/>
      <name val="Arial Narrow"/>
      <family val="2"/>
    </font>
    <font>
      <i/>
      <sz val="8"/>
      <name val="Arial Narrow"/>
      <family val="2"/>
    </font>
    <font>
      <sz val="16"/>
      <name val="Arial Narrow"/>
      <family val="2"/>
    </font>
    <font>
      <sz val="9"/>
      <name val="Arial Narrow"/>
      <family val="2"/>
    </font>
    <font>
      <sz val="6"/>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9" fillId="0" borderId="0" xfId="0" applyFont="1" applyFill="1" applyAlignment="1">
      <alignment/>
    </xf>
    <xf numFmtId="49" fontId="9" fillId="0" borderId="0" xfId="0" applyNumberFormat="1" applyFont="1" applyFill="1" applyAlignment="1">
      <alignment/>
    </xf>
    <xf numFmtId="0" fontId="9" fillId="0" borderId="0" xfId="0" applyFont="1" applyAlignment="1">
      <alignment/>
    </xf>
    <xf numFmtId="0" fontId="10" fillId="0" borderId="0" xfId="0" applyFont="1" applyFill="1" applyAlignment="1">
      <alignment/>
    </xf>
    <xf numFmtId="49" fontId="9" fillId="0" borderId="0" xfId="0" applyNumberFormat="1" applyFont="1" applyAlignment="1">
      <alignment/>
    </xf>
    <xf numFmtId="0" fontId="13" fillId="0" borderId="0" xfId="0" applyFont="1" applyAlignment="1">
      <alignment/>
    </xf>
    <xf numFmtId="0" fontId="13" fillId="0" borderId="0" xfId="0" applyFont="1" applyFill="1" applyBorder="1" applyAlignment="1">
      <alignment/>
    </xf>
    <xf numFmtId="0" fontId="10" fillId="0" borderId="10" xfId="0" applyFont="1" applyBorder="1" applyAlignment="1">
      <alignment horizontal="left" wrapText="1"/>
    </xf>
    <xf numFmtId="0" fontId="9" fillId="0" borderId="11" xfId="0" applyFont="1" applyBorder="1" applyAlignment="1">
      <alignment horizontal="left" wrapText="1"/>
    </xf>
    <xf numFmtId="0" fontId="10" fillId="0" borderId="12" xfId="0" applyFont="1" applyBorder="1" applyAlignment="1">
      <alignment horizontal="left" wrapText="1"/>
    </xf>
    <xf numFmtId="0" fontId="9" fillId="0" borderId="12" xfId="0" applyFont="1" applyBorder="1" applyAlignment="1">
      <alignment horizontal="left" wrapText="1"/>
    </xf>
    <xf numFmtId="0" fontId="9" fillId="0" borderId="10" xfId="0" applyFont="1" applyBorder="1" applyAlignment="1">
      <alignment horizontal="left" wrapText="1"/>
    </xf>
    <xf numFmtId="0" fontId="9" fillId="0" borderId="13" xfId="0" applyFont="1" applyBorder="1" applyAlignment="1">
      <alignment/>
    </xf>
    <xf numFmtId="0" fontId="9" fillId="0" borderId="13" xfId="0" applyFont="1" applyBorder="1" applyAlignment="1">
      <alignment/>
    </xf>
    <xf numFmtId="0" fontId="9" fillId="0" borderId="0" xfId="0" applyFont="1" applyBorder="1" applyAlignment="1">
      <alignment horizontal="left" wrapText="1"/>
    </xf>
    <xf numFmtId="0" fontId="10" fillId="0" borderId="0" xfId="0" applyFont="1" applyBorder="1" applyAlignment="1">
      <alignment horizontal="left" wrapText="1"/>
    </xf>
    <xf numFmtId="0" fontId="9" fillId="0" borderId="0" xfId="0" applyFont="1" applyBorder="1" applyAlignment="1">
      <alignment/>
    </xf>
    <xf numFmtId="0" fontId="13" fillId="0" borderId="0" xfId="0" applyFont="1" applyAlignment="1">
      <alignment wrapText="1"/>
    </xf>
    <xf numFmtId="0" fontId="13" fillId="0" borderId="13" xfId="0" applyFont="1" applyBorder="1" applyAlignment="1">
      <alignment/>
    </xf>
    <xf numFmtId="0" fontId="13" fillId="0" borderId="0" xfId="0" applyFont="1" applyBorder="1" applyAlignment="1">
      <alignment/>
    </xf>
    <xf numFmtId="0" fontId="8" fillId="0" borderId="0" xfId="0" applyFont="1" applyAlignment="1">
      <alignment/>
    </xf>
    <xf numFmtId="0" fontId="13" fillId="0" borderId="0" xfId="0" applyFont="1" applyAlignment="1">
      <alignment/>
    </xf>
    <xf numFmtId="0" fontId="14" fillId="0" borderId="13" xfId="0" applyFont="1" applyBorder="1" applyAlignment="1">
      <alignment wrapText="1"/>
    </xf>
    <xf numFmtId="0" fontId="8" fillId="0" borderId="13" xfId="0" applyFont="1" applyBorder="1" applyAlignment="1">
      <alignment wrapText="1"/>
    </xf>
    <xf numFmtId="0" fontId="16" fillId="0" borderId="13" xfId="0" applyFont="1" applyBorder="1" applyAlignment="1">
      <alignment wrapText="1"/>
    </xf>
    <xf numFmtId="0" fontId="17" fillId="0" borderId="13" xfId="0" applyFont="1" applyBorder="1" applyAlignment="1">
      <alignment wrapText="1"/>
    </xf>
    <xf numFmtId="0" fontId="16" fillId="0" borderId="0" xfId="0" applyFont="1" applyAlignment="1">
      <alignment/>
    </xf>
    <xf numFmtId="0" fontId="9" fillId="0" borderId="0" xfId="0" applyFont="1" applyAlignment="1">
      <alignment wrapText="1"/>
    </xf>
    <xf numFmtId="0" fontId="9" fillId="0" borderId="0" xfId="0" applyFont="1" applyFill="1" applyAlignment="1">
      <alignment wrapText="1"/>
    </xf>
    <xf numFmtId="0" fontId="9" fillId="0" borderId="13" xfId="0" applyFont="1" applyFill="1" applyBorder="1" applyAlignment="1">
      <alignment wrapText="1"/>
    </xf>
    <xf numFmtId="49" fontId="11" fillId="0" borderId="0" xfId="0" applyNumberFormat="1" applyFont="1" applyFill="1" applyAlignment="1">
      <alignment wrapText="1"/>
    </xf>
    <xf numFmtId="0" fontId="11" fillId="0" borderId="0" xfId="0" applyFont="1" applyFill="1" applyAlignment="1">
      <alignment/>
    </xf>
    <xf numFmtId="174" fontId="9" fillId="0" borderId="0" xfId="42" applyNumberFormat="1" applyFont="1" applyAlignment="1">
      <alignment/>
    </xf>
    <xf numFmtId="174" fontId="9" fillId="0" borderId="0" xfId="42" applyNumberFormat="1" applyFont="1" applyFill="1" applyAlignment="1">
      <alignment/>
    </xf>
    <xf numFmtId="0" fontId="11" fillId="0" borderId="13" xfId="0" applyFont="1" applyFill="1" applyBorder="1" applyAlignment="1">
      <alignment/>
    </xf>
    <xf numFmtId="49" fontId="11" fillId="0" borderId="13" xfId="0" applyNumberFormat="1" applyFont="1" applyFill="1" applyBorder="1" applyAlignment="1">
      <alignment wrapText="1"/>
    </xf>
    <xf numFmtId="0" fontId="9" fillId="0" borderId="13" xfId="0" applyFont="1" applyFill="1" applyBorder="1" applyAlignment="1">
      <alignment horizontal="left" wrapText="1"/>
    </xf>
    <xf numFmtId="0" fontId="10" fillId="0" borderId="13" xfId="0" applyFont="1" applyBorder="1" applyAlignment="1">
      <alignment wrapText="1"/>
    </xf>
    <xf numFmtId="0" fontId="18" fillId="0" borderId="13" xfId="0" applyFont="1" applyBorder="1" applyAlignment="1">
      <alignment/>
    </xf>
    <xf numFmtId="49" fontId="11" fillId="0" borderId="13" xfId="0" applyNumberFormat="1" applyFont="1" applyBorder="1" applyAlignment="1">
      <alignment wrapText="1"/>
    </xf>
    <xf numFmtId="174" fontId="10" fillId="0" borderId="13" xfId="42" applyNumberFormat="1" applyFont="1" applyFill="1" applyBorder="1" applyAlignment="1">
      <alignment/>
    </xf>
    <xf numFmtId="0" fontId="12" fillId="0" borderId="13" xfId="0" applyFont="1" applyFill="1" applyBorder="1" applyAlignment="1">
      <alignment wrapText="1"/>
    </xf>
    <xf numFmtId="0" fontId="19" fillId="0" borderId="13" xfId="0" applyFont="1" applyFill="1" applyBorder="1" applyAlignment="1">
      <alignment/>
    </xf>
    <xf numFmtId="0" fontId="10" fillId="0" borderId="13" xfId="0" applyFont="1" applyFill="1" applyBorder="1" applyAlignment="1">
      <alignment wrapText="1"/>
    </xf>
    <xf numFmtId="0" fontId="18" fillId="0" borderId="13" xfId="0" applyFont="1" applyFill="1" applyBorder="1" applyAlignment="1">
      <alignment/>
    </xf>
    <xf numFmtId="0" fontId="10" fillId="0" borderId="13" xfId="0" applyFont="1" applyFill="1" applyBorder="1" applyAlignment="1">
      <alignment horizontal="left" wrapText="1"/>
    </xf>
    <xf numFmtId="174" fontId="9" fillId="0" borderId="13" xfId="42" applyNumberFormat="1" applyFont="1" applyFill="1" applyBorder="1" applyAlignment="1">
      <alignment/>
    </xf>
    <xf numFmtId="0" fontId="10" fillId="0" borderId="13" xfId="0" applyFont="1" applyFill="1" applyBorder="1" applyAlignment="1">
      <alignment/>
    </xf>
    <xf numFmtId="174" fontId="9" fillId="0" borderId="13" xfId="42" applyNumberFormat="1" applyFont="1" applyBorder="1" applyAlignment="1">
      <alignment/>
    </xf>
    <xf numFmtId="174" fontId="8" fillId="0" borderId="13" xfId="42" applyNumberFormat="1" applyFont="1" applyBorder="1" applyAlignment="1">
      <alignment/>
    </xf>
    <xf numFmtId="174" fontId="13" fillId="0" borderId="13" xfId="42" applyNumberFormat="1" applyFont="1" applyBorder="1" applyAlignment="1">
      <alignment/>
    </xf>
    <xf numFmtId="174" fontId="13" fillId="0" borderId="0" xfId="42" applyNumberFormat="1" applyFont="1" applyAlignment="1">
      <alignment/>
    </xf>
    <xf numFmtId="174" fontId="9" fillId="0" borderId="0" xfId="42" applyNumberFormat="1" applyFont="1" applyAlignment="1">
      <alignment/>
    </xf>
    <xf numFmtId="174" fontId="9" fillId="0" borderId="13" xfId="42" applyNumberFormat="1" applyFont="1" applyBorder="1" applyAlignment="1">
      <alignment wrapText="1"/>
    </xf>
    <xf numFmtId="174" fontId="9" fillId="0" borderId="0" xfId="42" applyNumberFormat="1" applyFont="1" applyBorder="1" applyAlignment="1">
      <alignment wrapText="1"/>
    </xf>
    <xf numFmtId="174" fontId="9" fillId="0" borderId="0" xfId="42" applyNumberFormat="1" applyFont="1" applyBorder="1" applyAlignment="1">
      <alignment/>
    </xf>
    <xf numFmtId="174" fontId="13" fillId="0" borderId="0" xfId="42" applyNumberFormat="1" applyFont="1" applyFill="1" applyBorder="1" applyAlignment="1">
      <alignment/>
    </xf>
    <xf numFmtId="0" fontId="13" fillId="0" borderId="0" xfId="0" applyFont="1" applyAlignment="1">
      <alignment horizontal="center"/>
    </xf>
    <xf numFmtId="0" fontId="20" fillId="0" borderId="0" xfId="0" applyFont="1" applyAlignment="1">
      <alignment horizontal="center"/>
    </xf>
    <xf numFmtId="0" fontId="21" fillId="0" borderId="13" xfId="0" applyFont="1" applyFill="1" applyBorder="1" applyAlignment="1">
      <alignment wrapText="1"/>
    </xf>
    <xf numFmtId="0" fontId="19" fillId="0" borderId="13" xfId="0" applyFont="1" applyFill="1" applyBorder="1" applyAlignment="1">
      <alignment wrapText="1"/>
    </xf>
    <xf numFmtId="49" fontId="22" fillId="0" borderId="13" xfId="0" applyNumberFormat="1" applyFont="1" applyFill="1" applyBorder="1" applyAlignment="1">
      <alignment wrapText="1"/>
    </xf>
    <xf numFmtId="174" fontId="13" fillId="0" borderId="0" xfId="42" applyNumberFormat="1" applyFont="1" applyBorder="1" applyAlignment="1">
      <alignment/>
    </xf>
    <xf numFmtId="174" fontId="13" fillId="0" borderId="14" xfId="42" applyNumberFormat="1" applyFont="1" applyBorder="1" applyAlignment="1">
      <alignment/>
    </xf>
    <xf numFmtId="0" fontId="13" fillId="0" borderId="15" xfId="0" applyFont="1" applyBorder="1" applyAlignment="1">
      <alignment wrapText="1"/>
    </xf>
    <xf numFmtId="0" fontId="23" fillId="0" borderId="0" xfId="0" applyFont="1" applyAlignment="1">
      <alignment/>
    </xf>
    <xf numFmtId="174" fontId="23" fillId="0" borderId="0" xfId="42" applyNumberFormat="1" applyFont="1" applyAlignment="1">
      <alignment/>
    </xf>
    <xf numFmtId="0" fontId="13" fillId="0" borderId="13" xfId="0" applyFont="1" applyFill="1" applyBorder="1" applyAlignment="1">
      <alignment/>
    </xf>
    <xf numFmtId="0" fontId="8" fillId="0" borderId="13" xfId="0" applyFont="1" applyFill="1" applyBorder="1" applyAlignment="1">
      <alignment/>
    </xf>
    <xf numFmtId="174" fontId="8" fillId="0" borderId="13" xfId="42" applyNumberFormat="1" applyFont="1" applyFill="1" applyBorder="1" applyAlignment="1">
      <alignment/>
    </xf>
    <xf numFmtId="174" fontId="13" fillId="0" borderId="13" xfId="42" applyNumberFormat="1" applyFont="1" applyFill="1" applyBorder="1" applyAlignment="1">
      <alignment/>
    </xf>
    <xf numFmtId="0" fontId="15" fillId="0" borderId="13" xfId="0" applyFont="1" applyFill="1" applyBorder="1" applyAlignment="1">
      <alignment/>
    </xf>
    <xf numFmtId="0" fontId="15" fillId="0" borderId="13" xfId="0" applyFont="1" applyBorder="1" applyAlignment="1">
      <alignment/>
    </xf>
    <xf numFmtId="1" fontId="8" fillId="0" borderId="13" xfId="42" applyNumberFormat="1" applyFont="1" applyFill="1" applyBorder="1" applyAlignment="1">
      <alignment horizontal="center"/>
    </xf>
    <xf numFmtId="174" fontId="13" fillId="0" borderId="0" xfId="42" applyNumberFormat="1" applyFont="1" applyFill="1" applyAlignment="1">
      <alignment/>
    </xf>
    <xf numFmtId="174" fontId="0" fillId="0" borderId="13" xfId="42" applyNumberFormat="1" applyFont="1" applyFill="1" applyBorder="1" applyAlignment="1">
      <alignment/>
    </xf>
    <xf numFmtId="174" fontId="13" fillId="0" borderId="0" xfId="0" applyNumberFormat="1" applyFont="1" applyFill="1" applyBorder="1" applyAlignment="1">
      <alignment/>
    </xf>
    <xf numFmtId="174" fontId="13" fillId="33" borderId="13" xfId="42" applyNumberFormat="1" applyFont="1" applyFill="1" applyBorder="1" applyAlignment="1">
      <alignment/>
    </xf>
    <xf numFmtId="174" fontId="8" fillId="33" borderId="13" xfId="42" applyNumberFormat="1" applyFont="1" applyFill="1" applyBorder="1" applyAlignment="1">
      <alignment/>
    </xf>
    <xf numFmtId="174" fontId="13" fillId="33" borderId="0" xfId="42" applyNumberFormat="1" applyFont="1" applyFill="1" applyBorder="1" applyAlignment="1">
      <alignment/>
    </xf>
    <xf numFmtId="174" fontId="13" fillId="33" borderId="14" xfId="42" applyNumberFormat="1" applyFont="1" applyFill="1" applyBorder="1" applyAlignment="1">
      <alignment/>
    </xf>
    <xf numFmtId="0" fontId="9" fillId="0" borderId="13" xfId="0" applyFont="1" applyBorder="1" applyAlignment="1">
      <alignment horizontal="center" wrapText="1"/>
    </xf>
    <xf numFmtId="174" fontId="10" fillId="0" borderId="13" xfId="42" applyNumberFormat="1" applyFont="1" applyFill="1" applyBorder="1" applyAlignment="1">
      <alignment horizontal="center" wrapText="1"/>
    </xf>
    <xf numFmtId="0" fontId="9" fillId="0" borderId="13" xfId="0" applyFont="1" applyFill="1" applyBorder="1" applyAlignment="1">
      <alignment horizontal="center" wrapText="1"/>
    </xf>
    <xf numFmtId="49" fontId="10" fillId="0" borderId="13" xfId="0" applyNumberFormat="1" applyFont="1" applyFill="1" applyBorder="1" applyAlignment="1">
      <alignment horizontal="center" wrapText="1"/>
    </xf>
    <xf numFmtId="0" fontId="15" fillId="0" borderId="13" xfId="0" applyFont="1" applyBorder="1" applyAlignment="1">
      <alignment horizontal="center" wrapText="1"/>
    </xf>
    <xf numFmtId="0" fontId="13" fillId="0" borderId="13" xfId="0" applyFont="1" applyBorder="1" applyAlignment="1">
      <alignment horizontal="center" wrapText="1"/>
    </xf>
    <xf numFmtId="174" fontId="13" fillId="0" borderId="13" xfId="42" applyNumberFormat="1" applyFont="1" applyBorder="1" applyAlignment="1">
      <alignment horizontal="center" wrapText="1"/>
    </xf>
    <xf numFmtId="174" fontId="9" fillId="0" borderId="16" xfId="42" applyNumberFormat="1" applyFont="1" applyBorder="1" applyAlignment="1">
      <alignment horizontal="center" wrapText="1"/>
    </xf>
    <xf numFmtId="174" fontId="9" fillId="0" borderId="17" xfId="42" applyNumberFormat="1" applyFont="1" applyBorder="1" applyAlignment="1">
      <alignment horizontal="center" wrapText="1"/>
    </xf>
    <xf numFmtId="174" fontId="9" fillId="0" borderId="18" xfId="42"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zoomScalePageLayoutView="0" workbookViewId="0" topLeftCell="A19">
      <selection activeCell="A24" sqref="A24"/>
    </sheetView>
  </sheetViews>
  <sheetFormatPr defaultColWidth="9.140625" defaultRowHeight="12.75"/>
  <cols>
    <col min="1" max="1" width="84.8515625" style="6" customWidth="1"/>
    <col min="2" max="16384" width="9.140625" style="6" customWidth="1"/>
  </cols>
  <sheetData>
    <row r="1" ht="18" customHeight="1">
      <c r="A1" s="6" t="s">
        <v>214</v>
      </c>
    </row>
    <row r="2" ht="18" customHeight="1">
      <c r="A2" s="6" t="s">
        <v>203</v>
      </c>
    </row>
    <row r="3" ht="18" customHeight="1">
      <c r="A3" s="6" t="s">
        <v>204</v>
      </c>
    </row>
    <row r="4" ht="18" customHeight="1"/>
    <row r="5" ht="18" customHeight="1">
      <c r="A5" s="6" t="s">
        <v>205</v>
      </c>
    </row>
    <row r="6" ht="18" customHeight="1"/>
    <row r="7" ht="18" customHeight="1">
      <c r="A7" s="6" t="s">
        <v>198</v>
      </c>
    </row>
    <row r="8" ht="18" customHeight="1"/>
    <row r="9" ht="18" customHeight="1"/>
    <row r="10" ht="18" customHeight="1">
      <c r="A10" s="6" t="s">
        <v>206</v>
      </c>
    </row>
    <row r="11" ht="18" customHeight="1">
      <c r="A11" s="6" t="s">
        <v>201</v>
      </c>
    </row>
    <row r="12" ht="18" customHeight="1">
      <c r="A12" s="6" t="s">
        <v>202</v>
      </c>
    </row>
    <row r="17" ht="20.25">
      <c r="A17" s="59" t="s">
        <v>172</v>
      </c>
    </row>
    <row r="19" ht="15.75">
      <c r="A19" s="58" t="s">
        <v>171</v>
      </c>
    </row>
    <row r="20" ht="15.75">
      <c r="A20" s="58" t="s">
        <v>191</v>
      </c>
    </row>
    <row r="23" ht="20.25">
      <c r="A23" s="59" t="s">
        <v>211</v>
      </c>
    </row>
    <row r="29" ht="15.75">
      <c r="A29" s="6" t="s">
        <v>192</v>
      </c>
    </row>
    <row r="30" ht="15.75">
      <c r="A30" s="6" t="s">
        <v>173</v>
      </c>
    </row>
    <row r="31" ht="15.75">
      <c r="A31" s="6" t="s">
        <v>193</v>
      </c>
    </row>
    <row r="32" ht="15.75">
      <c r="A32" s="6" t="s">
        <v>194</v>
      </c>
    </row>
    <row r="34" ht="15.75">
      <c r="A34" s="6" t="s">
        <v>212</v>
      </c>
    </row>
    <row r="35" ht="15.75">
      <c r="A35" s="6" t="s">
        <v>213</v>
      </c>
    </row>
  </sheetData>
  <sheetProtection password="B288" sheet="1" formatCells="0" formatColumns="0" formatRows="0" insertColumns="0" insertRows="0" insertHyperlinks="0" deleteColumns="0" deleteRows="0" sort="0" autoFilter="0" pivotTables="0"/>
  <printOptions/>
  <pageMargins left="0.81"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N68"/>
  <sheetViews>
    <sheetView zoomScale="75" zoomScaleNormal="75" zoomScalePageLayoutView="0" workbookViewId="0" topLeftCell="A1">
      <selection activeCell="O15" sqref="O15"/>
    </sheetView>
  </sheetViews>
  <sheetFormatPr defaultColWidth="9.140625" defaultRowHeight="12.75"/>
  <cols>
    <col min="1" max="1" width="5.57421875" style="6" customWidth="1"/>
    <col min="2" max="2" width="40.421875" style="6" customWidth="1"/>
    <col min="3" max="3" width="4.140625" style="6" customWidth="1"/>
    <col min="4" max="4" width="11.28125" style="6" customWidth="1"/>
    <col min="5" max="5" width="14.57421875" style="52" customWidth="1"/>
    <col min="6" max="6" width="12.421875" style="52" bestFit="1" customWidth="1"/>
    <col min="7" max="7" width="4.421875" style="6" customWidth="1"/>
    <col min="8" max="8" width="42.421875" style="6" customWidth="1"/>
    <col min="9" max="9" width="4.00390625" style="6" customWidth="1"/>
    <col min="10" max="10" width="11.7109375" style="6" customWidth="1"/>
    <col min="11" max="12" width="13.7109375" style="52" customWidth="1"/>
    <col min="13" max="13" width="9.140625" style="6" customWidth="1"/>
    <col min="14" max="14" width="13.140625" style="6" bestFit="1" customWidth="1"/>
    <col min="15" max="16384" width="9.140625" style="6" customWidth="1"/>
  </cols>
  <sheetData>
    <row r="1" ht="15.75"/>
    <row r="2" spans="1:12" ht="15" customHeight="1">
      <c r="A2" s="68"/>
      <c r="B2" s="69" t="s">
        <v>38</v>
      </c>
      <c r="C2" s="69" t="s">
        <v>128</v>
      </c>
      <c r="D2" s="69" t="s">
        <v>37</v>
      </c>
      <c r="E2" s="74">
        <v>2011</v>
      </c>
      <c r="F2" s="74">
        <v>2010</v>
      </c>
      <c r="G2" s="68"/>
      <c r="H2" s="69" t="s">
        <v>30</v>
      </c>
      <c r="I2" s="69" t="s">
        <v>127</v>
      </c>
      <c r="J2" s="69" t="s">
        <v>37</v>
      </c>
      <c r="K2" s="74">
        <v>2011</v>
      </c>
      <c r="L2" s="74">
        <v>2010</v>
      </c>
    </row>
    <row r="3" spans="1:12" ht="15" customHeight="1">
      <c r="A3" s="7"/>
      <c r="B3" s="7"/>
      <c r="C3" s="7"/>
      <c r="D3" s="7"/>
      <c r="E3" s="57"/>
      <c r="F3" s="57"/>
      <c r="G3" s="7"/>
      <c r="H3" s="7"/>
      <c r="I3" s="7"/>
      <c r="J3" s="7"/>
      <c r="K3" s="57"/>
      <c r="L3" s="57"/>
    </row>
    <row r="4" spans="1:12" ht="15" customHeight="1">
      <c r="A4" s="69" t="s">
        <v>54</v>
      </c>
      <c r="B4" s="69" t="s">
        <v>95</v>
      </c>
      <c r="C4" s="69"/>
      <c r="D4" s="68"/>
      <c r="E4" s="70">
        <f>E5+E8+E12+E19+E26+E27+E28</f>
        <v>4307830</v>
      </c>
      <c r="F4" s="70">
        <f>F5+F8+F12+F19+F26+F27+F28</f>
        <v>1336522</v>
      </c>
      <c r="G4" s="69" t="s">
        <v>54</v>
      </c>
      <c r="H4" s="69" t="s">
        <v>93</v>
      </c>
      <c r="I4" s="69"/>
      <c r="J4" s="68"/>
      <c r="K4" s="70">
        <f>K5+K6+K11+K23+K24</f>
        <v>633583</v>
      </c>
      <c r="L4" s="70">
        <f>L5+L6+L11+L23+L24</f>
        <v>0</v>
      </c>
    </row>
    <row r="5" spans="1:12" ht="15" customHeight="1">
      <c r="A5" s="69">
        <v>1</v>
      </c>
      <c r="B5" s="69" t="s">
        <v>96</v>
      </c>
      <c r="C5" s="68"/>
      <c r="D5" s="19"/>
      <c r="E5" s="71">
        <f>SUM(E6:E7)</f>
        <v>40</v>
      </c>
      <c r="F5" s="71">
        <f>SUM(F6:F7)</f>
        <v>13522</v>
      </c>
      <c r="G5" s="69">
        <v>1</v>
      </c>
      <c r="H5" s="69" t="s">
        <v>92</v>
      </c>
      <c r="I5" s="69"/>
      <c r="J5" s="68"/>
      <c r="K5" s="71"/>
      <c r="L5" s="71"/>
    </row>
    <row r="6" spans="1:12" ht="15" customHeight="1">
      <c r="A6" s="68" t="s">
        <v>55</v>
      </c>
      <c r="B6" s="72" t="s">
        <v>152</v>
      </c>
      <c r="C6" s="68"/>
      <c r="D6" s="19"/>
      <c r="E6" s="71"/>
      <c r="F6" s="71"/>
      <c r="G6" s="69">
        <v>2</v>
      </c>
      <c r="H6" s="69" t="s">
        <v>91</v>
      </c>
      <c r="I6" s="69"/>
      <c r="J6" s="68"/>
      <c r="K6" s="71">
        <f>SUM(K7:K9)</f>
        <v>0</v>
      </c>
      <c r="L6" s="71">
        <f>SUM(L7:L9)</f>
        <v>0</v>
      </c>
    </row>
    <row r="7" spans="1:12" ht="15" customHeight="1">
      <c r="A7" s="68" t="s">
        <v>56</v>
      </c>
      <c r="B7" s="72" t="s">
        <v>153</v>
      </c>
      <c r="C7" s="68"/>
      <c r="D7" s="19"/>
      <c r="E7" s="71">
        <v>40</v>
      </c>
      <c r="F7" s="71">
        <v>13522</v>
      </c>
      <c r="G7" s="68" t="s">
        <v>55</v>
      </c>
      <c r="H7" s="72" t="s">
        <v>90</v>
      </c>
      <c r="I7" s="72"/>
      <c r="J7" s="68"/>
      <c r="K7" s="71"/>
      <c r="L7" s="71"/>
    </row>
    <row r="8" spans="1:12" ht="15" customHeight="1">
      <c r="A8" s="69">
        <v>2</v>
      </c>
      <c r="B8" s="69" t="s">
        <v>97</v>
      </c>
      <c r="C8" s="69"/>
      <c r="D8" s="68"/>
      <c r="E8" s="71">
        <f>SUM(E9:E10)</f>
        <v>0</v>
      </c>
      <c r="F8" s="71">
        <f>SUM(F9:F10)</f>
        <v>0</v>
      </c>
      <c r="G8" s="68" t="s">
        <v>56</v>
      </c>
      <c r="H8" s="72" t="s">
        <v>89</v>
      </c>
      <c r="I8" s="72"/>
      <c r="J8" s="68"/>
      <c r="K8" s="71"/>
      <c r="L8" s="71"/>
    </row>
    <row r="9" spans="1:12" ht="15" customHeight="1">
      <c r="A9" s="68" t="s">
        <v>55</v>
      </c>
      <c r="B9" s="72" t="s">
        <v>27</v>
      </c>
      <c r="C9" s="68"/>
      <c r="D9" s="68"/>
      <c r="E9" s="71"/>
      <c r="F9" s="71"/>
      <c r="G9" s="68" t="s">
        <v>58</v>
      </c>
      <c r="H9" s="72" t="s">
        <v>88</v>
      </c>
      <c r="I9" s="72"/>
      <c r="J9" s="68"/>
      <c r="K9" s="71"/>
      <c r="L9" s="71"/>
    </row>
    <row r="10" spans="1:12" ht="15" customHeight="1">
      <c r="A10" s="68" t="s">
        <v>56</v>
      </c>
      <c r="B10" s="72" t="s">
        <v>28</v>
      </c>
      <c r="C10" s="68"/>
      <c r="D10" s="68"/>
      <c r="E10" s="71"/>
      <c r="F10" s="71"/>
      <c r="K10" s="75"/>
      <c r="L10" s="75"/>
    </row>
    <row r="11" spans="1:12" ht="15" customHeight="1">
      <c r="A11" s="68"/>
      <c r="B11" s="69"/>
      <c r="C11" s="68"/>
      <c r="D11" s="68"/>
      <c r="E11" s="71"/>
      <c r="F11" s="71"/>
      <c r="G11" s="69">
        <v>3</v>
      </c>
      <c r="H11" s="69" t="s">
        <v>94</v>
      </c>
      <c r="I11" s="69"/>
      <c r="J11" s="68"/>
      <c r="K11" s="71">
        <f>SUM(K12:K21)</f>
        <v>633583</v>
      </c>
      <c r="L11" s="71">
        <f>SUM(L12:L21)</f>
        <v>0</v>
      </c>
    </row>
    <row r="12" spans="1:12" ht="15" customHeight="1">
      <c r="A12" s="69">
        <v>3</v>
      </c>
      <c r="B12" s="69" t="s">
        <v>98</v>
      </c>
      <c r="C12" s="69"/>
      <c r="D12" s="68"/>
      <c r="E12" s="71">
        <f>SUM(E13:E18)</f>
        <v>246000</v>
      </c>
      <c r="F12" s="71">
        <f>SUM(F13:F18)</f>
        <v>123000</v>
      </c>
      <c r="G12" s="68" t="s">
        <v>55</v>
      </c>
      <c r="H12" s="72" t="s">
        <v>87</v>
      </c>
      <c r="I12" s="72"/>
      <c r="J12" s="68"/>
      <c r="K12" s="71"/>
      <c r="L12" s="71"/>
    </row>
    <row r="13" spans="1:12" ht="15" customHeight="1">
      <c r="A13" s="68" t="s">
        <v>55</v>
      </c>
      <c r="B13" s="72" t="s">
        <v>99</v>
      </c>
      <c r="C13" s="68"/>
      <c r="D13" s="68"/>
      <c r="E13" s="71"/>
      <c r="F13" s="71"/>
      <c r="G13" s="68" t="s">
        <v>56</v>
      </c>
      <c r="H13" s="72" t="s">
        <v>86</v>
      </c>
      <c r="I13" s="72"/>
      <c r="J13" s="68"/>
      <c r="K13" s="71">
        <v>449178</v>
      </c>
      <c r="L13" s="71">
        <v>0</v>
      </c>
    </row>
    <row r="14" spans="1:12" ht="15" customHeight="1">
      <c r="A14" s="68" t="s">
        <v>56</v>
      </c>
      <c r="B14" s="72" t="s">
        <v>100</v>
      </c>
      <c r="C14" s="68"/>
      <c r="D14" s="68"/>
      <c r="E14" s="71"/>
      <c r="F14" s="71"/>
      <c r="G14" s="68" t="s">
        <v>58</v>
      </c>
      <c r="H14" s="72" t="s">
        <v>195</v>
      </c>
      <c r="I14" s="72"/>
      <c r="J14" s="68"/>
      <c r="K14" s="71">
        <v>111000</v>
      </c>
      <c r="L14" s="71"/>
    </row>
    <row r="15" spans="1:12" ht="15" customHeight="1">
      <c r="A15" s="68" t="s">
        <v>58</v>
      </c>
      <c r="B15" s="72" t="s">
        <v>101</v>
      </c>
      <c r="C15" s="68"/>
      <c r="D15" s="68"/>
      <c r="E15" s="71"/>
      <c r="F15" s="71"/>
      <c r="G15" s="19" t="s">
        <v>190</v>
      </c>
      <c r="H15" s="19" t="s">
        <v>186</v>
      </c>
      <c r="I15" s="19"/>
      <c r="J15" s="19"/>
      <c r="K15" s="71">
        <v>73405</v>
      </c>
      <c r="L15" s="71"/>
    </row>
    <row r="16" spans="1:12" ht="15" customHeight="1">
      <c r="A16" s="68" t="s">
        <v>59</v>
      </c>
      <c r="B16" s="72" t="s">
        <v>102</v>
      </c>
      <c r="C16" s="68"/>
      <c r="D16" s="68"/>
      <c r="E16" s="71"/>
      <c r="F16" s="71"/>
      <c r="G16" s="19" t="s">
        <v>60</v>
      </c>
      <c r="H16" s="72" t="s">
        <v>196</v>
      </c>
      <c r="I16" s="19"/>
      <c r="J16" s="19"/>
      <c r="K16" s="71"/>
      <c r="L16" s="71"/>
    </row>
    <row r="17" spans="1:12" ht="15" customHeight="1">
      <c r="A17" s="68" t="s">
        <v>60</v>
      </c>
      <c r="B17" s="72" t="s">
        <v>174</v>
      </c>
      <c r="C17" s="69"/>
      <c r="D17" s="69"/>
      <c r="E17" s="71">
        <v>246000</v>
      </c>
      <c r="F17" s="71">
        <v>123000</v>
      </c>
      <c r="G17" s="68" t="s">
        <v>175</v>
      </c>
      <c r="H17" s="73" t="s">
        <v>180</v>
      </c>
      <c r="I17" s="72"/>
      <c r="J17" s="68"/>
      <c r="K17" s="71"/>
      <c r="L17" s="71"/>
    </row>
    <row r="18" spans="1:12" ht="15" customHeight="1">
      <c r="A18" s="19" t="s">
        <v>175</v>
      </c>
      <c r="B18" s="73" t="s">
        <v>176</v>
      </c>
      <c r="C18" s="19"/>
      <c r="D18" s="19"/>
      <c r="E18" s="71"/>
      <c r="F18" s="71"/>
      <c r="G18" s="19" t="s">
        <v>181</v>
      </c>
      <c r="H18" s="73" t="s">
        <v>183</v>
      </c>
      <c r="I18" s="19"/>
      <c r="J18" s="68"/>
      <c r="K18" s="71"/>
      <c r="L18" s="71"/>
    </row>
    <row r="19" spans="1:12" ht="15" customHeight="1">
      <c r="A19" s="69">
        <v>4</v>
      </c>
      <c r="B19" s="69" t="s">
        <v>179</v>
      </c>
      <c r="C19" s="69"/>
      <c r="D19" s="68"/>
      <c r="E19" s="71">
        <f>SUM(E20:E25)</f>
        <v>0</v>
      </c>
      <c r="F19" s="71">
        <f>SUM(F20:F25)</f>
        <v>0</v>
      </c>
      <c r="G19" s="19" t="s">
        <v>185</v>
      </c>
      <c r="H19" s="73" t="s">
        <v>184</v>
      </c>
      <c r="I19" s="19"/>
      <c r="J19" s="68"/>
      <c r="K19" s="71"/>
      <c r="L19" s="71"/>
    </row>
    <row r="20" spans="1:12" ht="15" customHeight="1">
      <c r="A20" s="68" t="s">
        <v>55</v>
      </c>
      <c r="B20" s="72" t="s">
        <v>103</v>
      </c>
      <c r="C20" s="68"/>
      <c r="D20" s="68"/>
      <c r="E20" s="71"/>
      <c r="F20" s="71"/>
      <c r="G20" s="68" t="s">
        <v>181</v>
      </c>
      <c r="H20" s="72" t="s">
        <v>85</v>
      </c>
      <c r="I20" s="72"/>
      <c r="J20" s="19"/>
      <c r="K20" s="71"/>
      <c r="L20" s="71"/>
    </row>
    <row r="21" spans="1:12" ht="15" customHeight="1">
      <c r="A21" s="68" t="s">
        <v>56</v>
      </c>
      <c r="B21" s="72" t="s">
        <v>104</v>
      </c>
      <c r="C21" s="68"/>
      <c r="D21" s="68"/>
      <c r="E21" s="71"/>
      <c r="F21" s="71"/>
      <c r="G21" s="68" t="s">
        <v>185</v>
      </c>
      <c r="H21" s="73" t="s">
        <v>182</v>
      </c>
      <c r="I21" s="69"/>
      <c r="J21" s="19"/>
      <c r="K21" s="71"/>
      <c r="L21" s="71"/>
    </row>
    <row r="22" spans="1:12" ht="15" customHeight="1">
      <c r="A22" s="68" t="s">
        <v>58</v>
      </c>
      <c r="B22" s="72" t="s">
        <v>105</v>
      </c>
      <c r="C22" s="68"/>
      <c r="D22" s="68"/>
      <c r="E22" s="71"/>
      <c r="F22" s="71"/>
      <c r="K22" s="75"/>
      <c r="L22" s="75"/>
    </row>
    <row r="23" spans="1:12" ht="15" customHeight="1">
      <c r="A23" s="68" t="s">
        <v>59</v>
      </c>
      <c r="B23" s="72" t="s">
        <v>106</v>
      </c>
      <c r="C23" s="68"/>
      <c r="D23" s="68"/>
      <c r="E23" s="71"/>
      <c r="F23" s="71"/>
      <c r="G23" s="69">
        <v>4</v>
      </c>
      <c r="H23" s="69" t="s">
        <v>78</v>
      </c>
      <c r="I23" s="69"/>
      <c r="J23" s="68"/>
      <c r="K23" s="71"/>
      <c r="L23" s="71"/>
    </row>
    <row r="24" spans="1:12" ht="15" customHeight="1">
      <c r="A24" s="68" t="s">
        <v>60</v>
      </c>
      <c r="B24" s="72" t="s">
        <v>107</v>
      </c>
      <c r="C24" s="68"/>
      <c r="D24" s="68"/>
      <c r="E24" s="71"/>
      <c r="F24" s="71"/>
      <c r="G24" s="69">
        <v>5</v>
      </c>
      <c r="H24" s="69" t="s">
        <v>84</v>
      </c>
      <c r="I24" s="69"/>
      <c r="J24" s="68"/>
      <c r="K24" s="71"/>
      <c r="L24" s="71"/>
    </row>
    <row r="25" spans="1:12" ht="15" customHeight="1">
      <c r="A25" s="68" t="s">
        <v>175</v>
      </c>
      <c r="B25" s="69"/>
      <c r="C25" s="69"/>
      <c r="D25" s="68"/>
      <c r="E25" s="71"/>
      <c r="F25" s="71"/>
      <c r="G25" s="68"/>
      <c r="H25" s="69"/>
      <c r="I25" s="69"/>
      <c r="J25" s="68"/>
      <c r="K25" s="70"/>
      <c r="L25" s="70"/>
    </row>
    <row r="26" spans="1:12" ht="15" customHeight="1">
      <c r="A26" s="69">
        <v>5</v>
      </c>
      <c r="B26" s="69" t="s">
        <v>108</v>
      </c>
      <c r="C26" s="69"/>
      <c r="D26" s="68"/>
      <c r="E26" s="71"/>
      <c r="F26" s="71"/>
      <c r="G26" s="69" t="s">
        <v>57</v>
      </c>
      <c r="H26" s="69" t="s">
        <v>31</v>
      </c>
      <c r="I26" s="69"/>
      <c r="J26" s="68"/>
      <c r="K26" s="70">
        <f>K27+K31+K32+K33</f>
        <v>3967550</v>
      </c>
      <c r="L26" s="70">
        <f>L27+L31+L32+L33</f>
        <v>362142</v>
      </c>
    </row>
    <row r="27" spans="1:12" ht="15" customHeight="1">
      <c r="A27" s="69">
        <v>6</v>
      </c>
      <c r="B27" s="69" t="s">
        <v>109</v>
      </c>
      <c r="C27" s="69"/>
      <c r="D27" s="68"/>
      <c r="E27" s="71"/>
      <c r="F27" s="71"/>
      <c r="G27" s="69">
        <v>1</v>
      </c>
      <c r="H27" s="69" t="s">
        <v>83</v>
      </c>
      <c r="I27" s="72"/>
      <c r="J27" s="68"/>
      <c r="K27" s="71">
        <f>SUM(K28:K30)</f>
        <v>0</v>
      </c>
      <c r="L27" s="71">
        <f>SUM(L28:L30)</f>
        <v>0</v>
      </c>
    </row>
    <row r="28" spans="1:14" ht="15" customHeight="1">
      <c r="A28" s="69">
        <v>7</v>
      </c>
      <c r="B28" s="69" t="s">
        <v>110</v>
      </c>
      <c r="C28" s="69"/>
      <c r="D28" s="68"/>
      <c r="E28" s="52">
        <v>4061790</v>
      </c>
      <c r="F28" s="71">
        <v>1200000</v>
      </c>
      <c r="G28" s="68" t="s">
        <v>55</v>
      </c>
      <c r="H28" s="72" t="s">
        <v>82</v>
      </c>
      <c r="I28" s="72"/>
      <c r="J28" s="68"/>
      <c r="K28" s="71"/>
      <c r="L28" s="71"/>
      <c r="N28" s="52"/>
    </row>
    <row r="29" spans="1:12" ht="15" customHeight="1">
      <c r="A29" s="69" t="s">
        <v>57</v>
      </c>
      <c r="B29" s="69" t="s">
        <v>111</v>
      </c>
      <c r="C29" s="69"/>
      <c r="D29" s="68"/>
      <c r="E29" s="70">
        <f>E30+E36+E42+E43+E48+E49</f>
        <v>0</v>
      </c>
      <c r="F29" s="70">
        <f>F30+F36+F42+F43+F48+F49</f>
        <v>0</v>
      </c>
      <c r="G29" s="68" t="s">
        <v>56</v>
      </c>
      <c r="H29" s="72" t="s">
        <v>81</v>
      </c>
      <c r="I29" s="72"/>
      <c r="J29" s="68"/>
      <c r="K29" s="71"/>
      <c r="L29" s="71"/>
    </row>
    <row r="30" spans="1:12" ht="15" customHeight="1">
      <c r="A30" s="69">
        <v>1</v>
      </c>
      <c r="B30" s="69" t="s">
        <v>112</v>
      </c>
      <c r="C30" s="69"/>
      <c r="D30" s="68"/>
      <c r="E30" s="71"/>
      <c r="F30" s="71"/>
      <c r="G30" s="68"/>
      <c r="H30" s="69"/>
      <c r="I30" s="69"/>
      <c r="J30" s="68"/>
      <c r="K30" s="71"/>
      <c r="L30" s="71"/>
    </row>
    <row r="31" spans="1:14" ht="15" customHeight="1">
      <c r="A31" s="68" t="s">
        <v>55</v>
      </c>
      <c r="B31" s="72" t="s">
        <v>113</v>
      </c>
      <c r="C31" s="68"/>
      <c r="D31" s="68"/>
      <c r="E31" s="71"/>
      <c r="F31" s="71"/>
      <c r="G31" s="69">
        <v>2</v>
      </c>
      <c r="H31" s="69" t="s">
        <v>80</v>
      </c>
      <c r="I31" s="72"/>
      <c r="J31" s="68"/>
      <c r="K31" s="52">
        <v>3967550</v>
      </c>
      <c r="L31" s="71">
        <v>362142</v>
      </c>
      <c r="N31" s="52"/>
    </row>
    <row r="32" spans="1:12" ht="15" customHeight="1">
      <c r="A32" s="68" t="s">
        <v>56</v>
      </c>
      <c r="B32" s="72" t="s">
        <v>114</v>
      </c>
      <c r="C32" s="68"/>
      <c r="D32" s="68"/>
      <c r="E32" s="71"/>
      <c r="F32" s="71"/>
      <c r="G32" s="69">
        <v>3</v>
      </c>
      <c r="H32" s="69" t="s">
        <v>79</v>
      </c>
      <c r="I32" s="72"/>
      <c r="J32" s="68"/>
      <c r="K32" s="71"/>
      <c r="L32" s="71"/>
    </row>
    <row r="33" spans="1:12" ht="15" customHeight="1">
      <c r="A33" s="68" t="s">
        <v>58</v>
      </c>
      <c r="B33" s="72" t="s">
        <v>115</v>
      </c>
      <c r="C33" s="68"/>
      <c r="D33" s="68"/>
      <c r="E33" s="71"/>
      <c r="F33" s="71"/>
      <c r="G33" s="69">
        <v>4</v>
      </c>
      <c r="H33" s="69" t="s">
        <v>78</v>
      </c>
      <c r="I33" s="72"/>
      <c r="J33" s="68"/>
      <c r="K33" s="71"/>
      <c r="L33" s="71"/>
    </row>
    <row r="34" spans="1:12" ht="15" customHeight="1">
      <c r="A34" s="68" t="s">
        <v>59</v>
      </c>
      <c r="B34" s="72" t="s">
        <v>116</v>
      </c>
      <c r="C34" s="68"/>
      <c r="D34" s="68"/>
      <c r="E34" s="71"/>
      <c r="F34" s="71"/>
      <c r="G34" s="68"/>
      <c r="H34" s="69"/>
      <c r="I34" s="68"/>
      <c r="J34" s="68"/>
      <c r="K34" s="70"/>
      <c r="L34" s="70"/>
    </row>
    <row r="35" spans="1:12" ht="15" customHeight="1">
      <c r="A35" s="19"/>
      <c r="B35" s="19"/>
      <c r="C35" s="68"/>
      <c r="D35" s="68"/>
      <c r="E35" s="71"/>
      <c r="F35" s="71"/>
      <c r="G35" s="68"/>
      <c r="H35" s="69" t="s">
        <v>32</v>
      </c>
      <c r="I35" s="69"/>
      <c r="J35" s="68"/>
      <c r="K35" s="70">
        <f>K26+K4</f>
        <v>4601133</v>
      </c>
      <c r="L35" s="70">
        <f>L26+L4</f>
        <v>362142</v>
      </c>
    </row>
    <row r="36" spans="1:12" ht="15" customHeight="1">
      <c r="A36" s="69">
        <v>2</v>
      </c>
      <c r="B36" s="69" t="s">
        <v>117</v>
      </c>
      <c r="C36" s="69"/>
      <c r="D36" s="68"/>
      <c r="E36" s="71">
        <f>SUM(E37:E41)</f>
        <v>0</v>
      </c>
      <c r="F36" s="71">
        <f>SUM(F37:F41)</f>
        <v>0</v>
      </c>
      <c r="G36" s="69" t="s">
        <v>61</v>
      </c>
      <c r="H36" s="69" t="s">
        <v>33</v>
      </c>
      <c r="I36" s="69"/>
      <c r="J36" s="68"/>
      <c r="K36" s="70">
        <f>SUM(K38:K49)</f>
        <v>-293303</v>
      </c>
      <c r="L36" s="70">
        <f>SUM(L38:L49)</f>
        <v>974380</v>
      </c>
    </row>
    <row r="37" spans="1:12" ht="15" customHeight="1">
      <c r="A37" s="68" t="s">
        <v>55</v>
      </c>
      <c r="B37" s="72" t="s">
        <v>118</v>
      </c>
      <c r="C37" s="68"/>
      <c r="D37" s="68"/>
      <c r="E37" s="71"/>
      <c r="F37" s="71"/>
      <c r="G37" s="69">
        <v>1</v>
      </c>
      <c r="H37" s="72" t="s">
        <v>68</v>
      </c>
      <c r="I37" s="72"/>
      <c r="J37" s="68"/>
      <c r="K37" s="71"/>
      <c r="L37" s="71"/>
    </row>
    <row r="38" spans="1:12" ht="15" customHeight="1">
      <c r="A38" s="68" t="s">
        <v>56</v>
      </c>
      <c r="B38" s="72" t="s">
        <v>119</v>
      </c>
      <c r="C38" s="68"/>
      <c r="D38" s="68"/>
      <c r="E38" s="71"/>
      <c r="F38" s="71"/>
      <c r="G38" s="69"/>
      <c r="H38" s="72" t="s">
        <v>34</v>
      </c>
      <c r="I38" s="72"/>
      <c r="J38" s="68"/>
      <c r="K38" s="71"/>
      <c r="L38" s="71"/>
    </row>
    <row r="39" spans="1:12" ht="15" customHeight="1">
      <c r="A39" s="68" t="s">
        <v>58</v>
      </c>
      <c r="B39" s="72" t="s">
        <v>120</v>
      </c>
      <c r="C39" s="68"/>
      <c r="D39" s="68"/>
      <c r="E39" s="71"/>
      <c r="F39" s="71"/>
      <c r="G39" s="69">
        <v>2</v>
      </c>
      <c r="H39" s="72" t="s">
        <v>69</v>
      </c>
      <c r="I39" s="72"/>
      <c r="J39" s="68"/>
      <c r="K39" s="71"/>
      <c r="L39" s="71"/>
    </row>
    <row r="40" spans="1:12" ht="15" customHeight="1">
      <c r="A40" s="68" t="s">
        <v>59</v>
      </c>
      <c r="B40" s="72" t="s">
        <v>121</v>
      </c>
      <c r="C40" s="68"/>
      <c r="D40" s="68"/>
      <c r="E40" s="71"/>
      <c r="F40" s="71"/>
      <c r="G40" s="69"/>
      <c r="H40" s="72" t="s">
        <v>35</v>
      </c>
      <c r="I40" s="72"/>
      <c r="J40" s="68"/>
      <c r="K40" s="71"/>
      <c r="L40" s="71"/>
    </row>
    <row r="41" spans="1:12" ht="15" customHeight="1">
      <c r="A41" s="68"/>
      <c r="B41" s="69"/>
      <c r="C41" s="68"/>
      <c r="D41" s="68"/>
      <c r="E41" s="71"/>
      <c r="F41" s="71"/>
      <c r="G41" s="69">
        <v>3</v>
      </c>
      <c r="H41" s="72" t="s">
        <v>70</v>
      </c>
      <c r="I41" s="72"/>
      <c r="J41" s="68"/>
      <c r="K41" s="71">
        <v>1000000</v>
      </c>
      <c r="L41" s="71">
        <v>1000000</v>
      </c>
    </row>
    <row r="42" spans="1:12" ht="15" customHeight="1">
      <c r="A42" s="69">
        <v>3</v>
      </c>
      <c r="B42" s="69" t="s">
        <v>177</v>
      </c>
      <c r="C42" s="69"/>
      <c r="D42" s="68"/>
      <c r="E42" s="71"/>
      <c r="F42" s="71"/>
      <c r="G42" s="69">
        <v>4</v>
      </c>
      <c r="H42" s="72" t="s">
        <v>77</v>
      </c>
      <c r="I42" s="72"/>
      <c r="J42" s="68"/>
      <c r="K42" s="71"/>
      <c r="L42" s="71"/>
    </row>
    <row r="43" spans="1:12" ht="15" customHeight="1">
      <c r="A43" s="69">
        <v>4</v>
      </c>
      <c r="B43" s="69" t="s">
        <v>178</v>
      </c>
      <c r="C43" s="69"/>
      <c r="D43" s="68"/>
      <c r="E43" s="71">
        <f>SUM(E44:E47)</f>
        <v>0</v>
      </c>
      <c r="F43" s="71">
        <f>SUM(F44:F47)</f>
        <v>0</v>
      </c>
      <c r="G43" s="69">
        <v>5</v>
      </c>
      <c r="H43" s="72" t="s">
        <v>71</v>
      </c>
      <c r="I43" s="72"/>
      <c r="J43" s="68"/>
      <c r="K43" s="71"/>
      <c r="L43" s="71"/>
    </row>
    <row r="44" spans="1:12" ht="15" customHeight="1">
      <c r="A44" s="68" t="s">
        <v>55</v>
      </c>
      <c r="B44" s="72" t="s">
        <v>122</v>
      </c>
      <c r="C44" s="68"/>
      <c r="D44" s="68"/>
      <c r="E44" s="71"/>
      <c r="F44" s="71"/>
      <c r="G44" s="69">
        <v>6</v>
      </c>
      <c r="H44" s="72" t="s">
        <v>72</v>
      </c>
      <c r="I44" s="72"/>
      <c r="J44" s="68"/>
      <c r="K44" s="71"/>
      <c r="L44" s="71"/>
    </row>
    <row r="45" spans="1:12" ht="15" customHeight="1">
      <c r="A45" s="68" t="s">
        <v>56</v>
      </c>
      <c r="B45" s="72" t="s">
        <v>123</v>
      </c>
      <c r="C45" s="68"/>
      <c r="D45" s="68"/>
      <c r="E45" s="71"/>
      <c r="F45" s="71"/>
      <c r="G45" s="69">
        <v>7</v>
      </c>
      <c r="H45" s="72" t="s">
        <v>75</v>
      </c>
      <c r="I45" s="72"/>
      <c r="J45" s="68"/>
      <c r="K45" s="71"/>
      <c r="L45" s="71"/>
    </row>
    <row r="46" spans="1:12" ht="15" customHeight="1">
      <c r="A46" s="68" t="s">
        <v>58</v>
      </c>
      <c r="B46" s="72" t="s">
        <v>124</v>
      </c>
      <c r="C46" s="68"/>
      <c r="D46" s="68"/>
      <c r="E46" s="71"/>
      <c r="F46" s="71"/>
      <c r="G46" s="69">
        <v>8</v>
      </c>
      <c r="H46" s="72" t="s">
        <v>76</v>
      </c>
      <c r="I46" s="72"/>
      <c r="J46" s="68"/>
      <c r="K46" s="71"/>
      <c r="L46" s="71"/>
    </row>
    <row r="47" spans="1:12" ht="15" customHeight="1">
      <c r="A47" s="68"/>
      <c r="B47" s="69"/>
      <c r="C47" s="68"/>
      <c r="D47" s="68"/>
      <c r="E47" s="71"/>
      <c r="F47" s="71"/>
      <c r="G47" s="69">
        <v>9</v>
      </c>
      <c r="H47" s="72" t="s">
        <v>73</v>
      </c>
      <c r="I47" s="72"/>
      <c r="J47" s="68"/>
      <c r="K47" s="71">
        <v>-25620</v>
      </c>
      <c r="L47" s="71"/>
    </row>
    <row r="48" spans="1:12" ht="15" customHeight="1">
      <c r="A48" s="69">
        <v>5</v>
      </c>
      <c r="B48" s="68" t="s">
        <v>125</v>
      </c>
      <c r="C48" s="68"/>
      <c r="D48" s="68"/>
      <c r="E48" s="71"/>
      <c r="F48" s="71"/>
      <c r="G48" s="69">
        <v>10</v>
      </c>
      <c r="H48" s="72" t="s">
        <v>74</v>
      </c>
      <c r="I48" s="72"/>
      <c r="J48" s="68"/>
      <c r="K48" s="52">
        <v>-1267683</v>
      </c>
      <c r="L48" s="71">
        <v>-25620</v>
      </c>
    </row>
    <row r="49" spans="1:12" ht="15" customHeight="1">
      <c r="A49" s="69">
        <v>6</v>
      </c>
      <c r="B49" s="68" t="s">
        <v>126</v>
      </c>
      <c r="C49" s="68"/>
      <c r="D49" s="68"/>
      <c r="E49" s="71"/>
      <c r="F49" s="71"/>
      <c r="G49" s="19"/>
      <c r="H49" s="19"/>
      <c r="I49" s="19"/>
      <c r="J49" s="19"/>
      <c r="K49" s="71"/>
      <c r="L49" s="71"/>
    </row>
    <row r="50" spans="1:12" ht="15" customHeight="1">
      <c r="A50" s="68"/>
      <c r="B50" s="69"/>
      <c r="C50" s="68"/>
      <c r="D50" s="68"/>
      <c r="E50" s="70"/>
      <c r="F50" s="70"/>
      <c r="G50" s="69"/>
      <c r="H50" s="69"/>
      <c r="I50" s="69"/>
      <c r="J50" s="68"/>
      <c r="K50" s="70"/>
      <c r="L50" s="70"/>
    </row>
    <row r="51" spans="1:12" ht="15" customHeight="1">
      <c r="A51" s="68"/>
      <c r="B51" s="69" t="s">
        <v>29</v>
      </c>
      <c r="C51" s="68"/>
      <c r="D51" s="68"/>
      <c r="E51" s="70">
        <f>E29+E4</f>
        <v>4307830</v>
      </c>
      <c r="F51" s="70">
        <f>F29+F4</f>
        <v>1336522</v>
      </c>
      <c r="G51" s="69"/>
      <c r="H51" s="69" t="s">
        <v>36</v>
      </c>
      <c r="I51" s="69"/>
      <c r="J51" s="68"/>
      <c r="K51" s="70">
        <f>K36+K35</f>
        <v>4307830</v>
      </c>
      <c r="L51" s="70">
        <f>L36+L35</f>
        <v>1336522</v>
      </c>
    </row>
    <row r="52" spans="5:12" ht="13.5" customHeight="1">
      <c r="E52" s="75"/>
      <c r="F52" s="75"/>
      <c r="G52" s="7"/>
      <c r="H52" s="7"/>
      <c r="I52" s="7"/>
      <c r="J52" s="7"/>
      <c r="K52" s="57"/>
      <c r="L52" s="57"/>
    </row>
    <row r="53" spans="3:12" ht="12.75" customHeight="1">
      <c r="C53" s="7"/>
      <c r="D53" s="7"/>
      <c r="E53" s="57"/>
      <c r="F53" s="57"/>
      <c r="G53" s="7"/>
      <c r="H53" s="7"/>
      <c r="I53" s="7"/>
      <c r="J53" s="7"/>
      <c r="K53" s="57"/>
      <c r="L53" s="57"/>
    </row>
    <row r="54" spans="1:12" ht="12.75" customHeight="1">
      <c r="A54" s="7"/>
      <c r="B54" s="7"/>
      <c r="C54" s="7"/>
      <c r="D54" s="7"/>
      <c r="E54" s="57">
        <f>+K51-E51</f>
        <v>0</v>
      </c>
      <c r="F54" s="57"/>
      <c r="G54" s="7"/>
      <c r="H54" s="77"/>
      <c r="I54" s="7"/>
      <c r="J54" s="7"/>
      <c r="K54" s="57"/>
      <c r="L54" s="57"/>
    </row>
    <row r="55" spans="1:12" ht="12.75" customHeight="1">
      <c r="A55" s="7"/>
      <c r="B55" s="7"/>
      <c r="C55" s="7"/>
      <c r="D55" s="7"/>
      <c r="E55" s="57"/>
      <c r="F55" s="57"/>
      <c r="G55" s="7"/>
      <c r="H55" s="7"/>
      <c r="I55" s="7"/>
      <c r="J55" s="7"/>
      <c r="K55" s="57"/>
      <c r="L55" s="57"/>
    </row>
    <row r="56" spans="5:12" ht="12.75" customHeight="1">
      <c r="E56" s="75"/>
      <c r="F56" s="75"/>
      <c r="K56" s="75"/>
      <c r="L56" s="75"/>
    </row>
    <row r="57" spans="5:12" ht="12.75" customHeight="1">
      <c r="E57" s="75"/>
      <c r="F57" s="75"/>
      <c r="K57" s="75"/>
      <c r="L57" s="75"/>
    </row>
    <row r="58" spans="5:12" ht="12.75" customHeight="1">
      <c r="E58" s="75"/>
      <c r="F58" s="75"/>
      <c r="K58" s="75"/>
      <c r="L58" s="75"/>
    </row>
    <row r="59" spans="5:12" ht="12.75" customHeight="1">
      <c r="E59" s="75"/>
      <c r="F59" s="75"/>
      <c r="K59" s="75"/>
      <c r="L59" s="75"/>
    </row>
    <row r="60" spans="5:12" ht="12.75" customHeight="1">
      <c r="E60" s="75"/>
      <c r="F60" s="75"/>
      <c r="K60" s="75"/>
      <c r="L60" s="75"/>
    </row>
    <row r="61" spans="5:12" ht="12.75" customHeight="1">
      <c r="E61" s="75"/>
      <c r="F61" s="75"/>
      <c r="K61" s="75"/>
      <c r="L61" s="75"/>
    </row>
    <row r="62" spans="5:12" ht="15.75">
      <c r="E62" s="75"/>
      <c r="F62" s="75"/>
      <c r="K62" s="75"/>
      <c r="L62" s="75"/>
    </row>
    <row r="63" spans="5:12" ht="15.75">
      <c r="E63" s="75"/>
      <c r="F63" s="75"/>
      <c r="K63" s="75"/>
      <c r="L63" s="75"/>
    </row>
    <row r="64" spans="5:6" ht="15.75">
      <c r="E64" s="75"/>
      <c r="F64" s="75"/>
    </row>
    <row r="65" spans="5:6" ht="15.75">
      <c r="E65" s="75"/>
      <c r="F65" s="75"/>
    </row>
    <row r="66" spans="5:6" ht="15.75">
      <c r="E66" s="75"/>
      <c r="F66" s="75"/>
    </row>
    <row r="67" spans="5:6" ht="15.75">
      <c r="E67" s="75"/>
      <c r="F67" s="75"/>
    </row>
    <row r="68" spans="5:6" ht="15.75">
      <c r="E68" s="75"/>
      <c r="F68" s="75"/>
    </row>
  </sheetData>
  <sheetProtection password="B288" sheet="1" formatCells="0" formatColumns="0" formatRows="0" insertColumns="0" insertRows="0" insertHyperlinks="0" deleteColumns="0" deleteRows="0" sort="0" autoFilter="0" pivotTables="0"/>
  <printOptions/>
  <pageMargins left="0.73" right="0.69" top="0.46" bottom="0.21" header="0.38" footer="0.34"/>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3:F50"/>
  <sheetViews>
    <sheetView zoomScale="120" zoomScaleNormal="120" zoomScalePageLayoutView="0" workbookViewId="0" topLeftCell="A1">
      <selection activeCell="J17" sqref="J17"/>
    </sheetView>
  </sheetViews>
  <sheetFormatPr defaultColWidth="9.140625" defaultRowHeight="12.75"/>
  <cols>
    <col min="1" max="1" width="5.00390625" style="3" customWidth="1"/>
    <col min="2" max="2" width="42.57421875" style="3" customWidth="1"/>
    <col min="3" max="3" width="10.00390625" style="3" customWidth="1"/>
    <col min="4" max="4" width="9.00390625" style="5" customWidth="1"/>
    <col min="5" max="5" width="12.8515625" style="33" bestFit="1" customWidth="1"/>
    <col min="6" max="6" width="12.7109375" style="33" customWidth="1"/>
    <col min="7" max="16384" width="9.140625" style="3" customWidth="1"/>
  </cols>
  <sheetData>
    <row r="1" ht="12.75"/>
    <row r="2" ht="12.75"/>
    <row r="3" spans="2:3" ht="12.75">
      <c r="B3" s="1" t="s">
        <v>39</v>
      </c>
      <c r="C3" s="1"/>
    </row>
    <row r="4" spans="2:3" ht="12.75">
      <c r="B4" s="1"/>
      <c r="C4" s="1"/>
    </row>
    <row r="5" spans="4:6" ht="12.75">
      <c r="D5" s="2"/>
      <c r="E5" s="34"/>
      <c r="F5" s="34"/>
    </row>
    <row r="6" spans="2:6" ht="13.5" customHeight="1">
      <c r="B6" s="4" t="s">
        <v>40</v>
      </c>
      <c r="C6" s="4"/>
      <c r="D6" s="2"/>
      <c r="E6" s="34"/>
      <c r="F6" s="34"/>
    </row>
    <row r="7" spans="1:6" ht="18.75" customHeight="1">
      <c r="A7" s="82"/>
      <c r="B7" s="84" t="s">
        <v>41</v>
      </c>
      <c r="C7" s="84" t="s">
        <v>151</v>
      </c>
      <c r="D7" s="85" t="s">
        <v>168</v>
      </c>
      <c r="E7" s="83" t="s">
        <v>208</v>
      </c>
      <c r="F7" s="83" t="s">
        <v>207</v>
      </c>
    </row>
    <row r="8" spans="1:6" ht="18" customHeight="1">
      <c r="A8" s="82"/>
      <c r="B8" s="84"/>
      <c r="C8" s="84"/>
      <c r="D8" s="85"/>
      <c r="E8" s="83"/>
      <c r="F8" s="83"/>
    </row>
    <row r="9" spans="2:6" ht="16.5" customHeight="1">
      <c r="B9" s="29"/>
      <c r="C9" s="32"/>
      <c r="D9" s="31"/>
      <c r="E9" s="34"/>
      <c r="F9" s="34"/>
    </row>
    <row r="10" spans="1:6" ht="16.5" customHeight="1">
      <c r="A10" s="13">
        <v>1</v>
      </c>
      <c r="B10" s="30" t="s">
        <v>129</v>
      </c>
      <c r="C10" s="35"/>
      <c r="D10" s="36" t="s">
        <v>46</v>
      </c>
      <c r="E10" s="47"/>
      <c r="F10" s="47"/>
    </row>
    <row r="11" spans="1:6" ht="16.5" customHeight="1">
      <c r="A11" s="13">
        <v>2</v>
      </c>
      <c r="B11" s="30" t="s">
        <v>150</v>
      </c>
      <c r="C11" s="35"/>
      <c r="D11" s="36" t="s">
        <v>42</v>
      </c>
      <c r="E11" s="47"/>
      <c r="F11" s="47"/>
    </row>
    <row r="12" spans="1:6" ht="16.5" customHeight="1">
      <c r="A12" s="13">
        <v>3</v>
      </c>
      <c r="B12" s="37" t="s">
        <v>187</v>
      </c>
      <c r="C12" s="35"/>
      <c r="D12" s="36">
        <v>71</v>
      </c>
      <c r="E12" s="47"/>
      <c r="F12" s="47"/>
    </row>
    <row r="13" spans="1:6" ht="16.5" customHeight="1">
      <c r="A13" s="13"/>
      <c r="B13" s="38" t="s">
        <v>142</v>
      </c>
      <c r="C13" s="39"/>
      <c r="D13" s="40"/>
      <c r="E13" s="76">
        <f>SUM(E10:E12)</f>
        <v>0</v>
      </c>
      <c r="F13" s="76">
        <f>SUM(F10:F12)</f>
        <v>0</v>
      </c>
    </row>
    <row r="14" spans="1:6" ht="16.5" customHeight="1">
      <c r="A14" s="13">
        <v>4</v>
      </c>
      <c r="B14" s="30" t="s">
        <v>141</v>
      </c>
      <c r="C14" s="35"/>
      <c r="D14" s="36" t="s">
        <v>47</v>
      </c>
      <c r="E14" s="47"/>
      <c r="F14" s="47"/>
    </row>
    <row r="15" spans="1:6" ht="16.5" customHeight="1">
      <c r="A15" s="13">
        <v>5</v>
      </c>
      <c r="B15" s="30" t="s">
        <v>140</v>
      </c>
      <c r="C15" s="35"/>
      <c r="D15" s="36" t="s">
        <v>43</v>
      </c>
      <c r="E15" s="47">
        <f>+E16+E17</f>
        <v>1252143</v>
      </c>
      <c r="F15" s="47"/>
    </row>
    <row r="16" spans="1:6" ht="16.5" customHeight="1">
      <c r="A16" s="13"/>
      <c r="B16" s="42" t="s">
        <v>170</v>
      </c>
      <c r="C16" s="43"/>
      <c r="D16" s="36">
        <v>644</v>
      </c>
      <c r="E16" s="47">
        <v>1080000</v>
      </c>
      <c r="F16" s="47"/>
    </row>
    <row r="17" spans="1:6" ht="16.5" customHeight="1">
      <c r="A17" s="13"/>
      <c r="B17" s="42" t="s">
        <v>48</v>
      </c>
      <c r="C17" s="43"/>
      <c r="D17" s="36">
        <v>645</v>
      </c>
      <c r="E17" s="47">
        <f>84267+87876</f>
        <v>172143</v>
      </c>
      <c r="F17" s="47"/>
    </row>
    <row r="18" spans="1:6" ht="16.5" customHeight="1">
      <c r="A18" s="13">
        <v>6</v>
      </c>
      <c r="B18" s="30" t="s">
        <v>139</v>
      </c>
      <c r="C18" s="35"/>
      <c r="D18" s="36" t="s">
        <v>49</v>
      </c>
      <c r="E18" s="47"/>
      <c r="F18" s="47"/>
    </row>
    <row r="19" spans="1:6" ht="16.5" customHeight="1">
      <c r="A19" s="13">
        <v>7</v>
      </c>
      <c r="B19" s="30" t="s">
        <v>138</v>
      </c>
      <c r="C19" s="35"/>
      <c r="D19" s="36" t="s">
        <v>50</v>
      </c>
      <c r="E19" s="47">
        <f>12420+3150</f>
        <v>15570</v>
      </c>
      <c r="F19" s="47">
        <v>25620</v>
      </c>
    </row>
    <row r="20" spans="1:6" ht="16.5" customHeight="1">
      <c r="A20" s="13">
        <v>8</v>
      </c>
      <c r="B20" s="44" t="s">
        <v>137</v>
      </c>
      <c r="C20" s="45"/>
      <c r="D20" s="36"/>
      <c r="E20" s="47">
        <f>+E14+E15+E18+E19</f>
        <v>1267713</v>
      </c>
      <c r="F20" s="47">
        <f>F19+F18+F15+F14</f>
        <v>25620</v>
      </c>
    </row>
    <row r="21" spans="1:6" ht="16.5" customHeight="1">
      <c r="A21" s="13">
        <v>9</v>
      </c>
      <c r="B21" s="46" t="s">
        <v>145</v>
      </c>
      <c r="C21" s="45"/>
      <c r="D21" s="36"/>
      <c r="E21" s="41">
        <f>E13-E20</f>
        <v>-1267713</v>
      </c>
      <c r="F21" s="41">
        <f>F13-F20</f>
        <v>-25620</v>
      </c>
    </row>
    <row r="22" spans="1:6" ht="16.5" customHeight="1">
      <c r="A22" s="13">
        <v>10</v>
      </c>
      <c r="B22" s="60" t="s">
        <v>143</v>
      </c>
      <c r="C22" s="35"/>
      <c r="D22" s="36" t="s">
        <v>44</v>
      </c>
      <c r="E22" s="47"/>
      <c r="F22" s="47"/>
    </row>
    <row r="23" spans="1:6" ht="16.5" customHeight="1">
      <c r="A23" s="13">
        <v>11</v>
      </c>
      <c r="B23" s="30" t="s">
        <v>144</v>
      </c>
      <c r="C23" s="35"/>
      <c r="D23" s="36" t="s">
        <v>45</v>
      </c>
      <c r="E23" s="47"/>
      <c r="F23" s="47"/>
    </row>
    <row r="24" spans="1:6" ht="16.5" customHeight="1">
      <c r="A24" s="13">
        <v>12</v>
      </c>
      <c r="B24" s="44" t="s">
        <v>136</v>
      </c>
      <c r="C24" s="45"/>
      <c r="D24" s="36"/>
      <c r="E24" s="47">
        <f>SUM(E25:E28)</f>
        <v>30</v>
      </c>
      <c r="F24" s="47">
        <f>SUM(F25:F28)</f>
        <v>0</v>
      </c>
    </row>
    <row r="25" spans="1:6" ht="20.25" customHeight="1">
      <c r="A25" s="13">
        <v>12.1</v>
      </c>
      <c r="B25" s="61" t="s">
        <v>188</v>
      </c>
      <c r="C25" s="43"/>
      <c r="D25" s="62" t="s">
        <v>169</v>
      </c>
      <c r="E25" s="47"/>
      <c r="F25" s="47"/>
    </row>
    <row r="26" spans="1:6" ht="16.5" customHeight="1">
      <c r="A26" s="13">
        <v>12.2</v>
      </c>
      <c r="B26" s="42" t="s">
        <v>135</v>
      </c>
      <c r="C26" s="43"/>
      <c r="D26" s="36" t="s">
        <v>51</v>
      </c>
      <c r="E26" s="47">
        <v>30</v>
      </c>
      <c r="F26" s="47"/>
    </row>
    <row r="27" spans="1:6" ht="16.5" customHeight="1">
      <c r="A27" s="13">
        <v>12.3</v>
      </c>
      <c r="B27" s="42" t="s">
        <v>134</v>
      </c>
      <c r="C27" s="43"/>
      <c r="D27" s="36" t="s">
        <v>52</v>
      </c>
      <c r="E27" s="47"/>
      <c r="F27" s="47"/>
    </row>
    <row r="28" spans="1:6" ht="16.5" customHeight="1">
      <c r="A28" s="13">
        <v>12.4</v>
      </c>
      <c r="B28" s="42" t="s">
        <v>133</v>
      </c>
      <c r="C28" s="43"/>
      <c r="D28" s="36" t="s">
        <v>53</v>
      </c>
      <c r="E28" s="47"/>
      <c r="F28" s="47"/>
    </row>
    <row r="29" spans="1:6" ht="16.5" customHeight="1">
      <c r="A29" s="13">
        <v>13</v>
      </c>
      <c r="B29" s="44" t="s">
        <v>147</v>
      </c>
      <c r="C29" s="45"/>
      <c r="D29" s="36"/>
      <c r="E29" s="41">
        <f>E24+E23+E22</f>
        <v>30</v>
      </c>
      <c r="F29" s="41">
        <f>F24+F23+F22</f>
        <v>0</v>
      </c>
    </row>
    <row r="30" spans="1:6" ht="16.5" customHeight="1">
      <c r="A30" s="13">
        <v>14</v>
      </c>
      <c r="B30" s="44" t="s">
        <v>132</v>
      </c>
      <c r="C30" s="45"/>
      <c r="D30" s="36"/>
      <c r="E30" s="41">
        <f>E21+E29</f>
        <v>-1267683</v>
      </c>
      <c r="F30" s="41">
        <f>F21+F29</f>
        <v>-25620</v>
      </c>
    </row>
    <row r="31" spans="1:6" ht="16.5" customHeight="1">
      <c r="A31" s="13">
        <v>15</v>
      </c>
      <c r="B31" s="44" t="s">
        <v>131</v>
      </c>
      <c r="C31" s="45"/>
      <c r="D31" s="36" t="s">
        <v>148</v>
      </c>
      <c r="E31" s="41"/>
      <c r="F31" s="41"/>
    </row>
    <row r="32" spans="1:6" ht="16.5" customHeight="1">
      <c r="A32" s="13">
        <v>16</v>
      </c>
      <c r="B32" s="44" t="s">
        <v>130</v>
      </c>
      <c r="C32" s="45"/>
      <c r="D32" s="36"/>
      <c r="E32" s="41">
        <f>E30-E31</f>
        <v>-1267683</v>
      </c>
      <c r="F32" s="41">
        <f>F30-F31</f>
        <v>-25620</v>
      </c>
    </row>
    <row r="33" spans="1:6" ht="16.5" customHeight="1">
      <c r="A33" s="13">
        <v>17</v>
      </c>
      <c r="B33" s="48" t="s">
        <v>146</v>
      </c>
      <c r="C33" s="13"/>
      <c r="D33" s="13"/>
      <c r="E33" s="49"/>
      <c r="F33" s="49"/>
    </row>
    <row r="34" ht="13.5" customHeight="1"/>
    <row r="35" spans="2:4" ht="13.5" customHeight="1">
      <c r="B35" s="28"/>
      <c r="D35" s="3"/>
    </row>
    <row r="36" ht="13.5" customHeight="1"/>
    <row r="39" ht="12.75">
      <c r="D39" s="3"/>
    </row>
    <row r="42" spans="4:6" ht="12.75">
      <c r="D42" s="3"/>
      <c r="E42" s="34"/>
      <c r="F42" s="34"/>
    </row>
    <row r="43" spans="4:6" ht="12.75">
      <c r="D43" s="2"/>
      <c r="E43" s="34"/>
      <c r="F43" s="34"/>
    </row>
    <row r="44" spans="4:6" ht="12.75">
      <c r="D44" s="2"/>
      <c r="E44" s="34"/>
      <c r="F44" s="34"/>
    </row>
    <row r="45" spans="4:6" ht="12.75">
      <c r="D45" s="2"/>
      <c r="E45" s="34"/>
      <c r="F45" s="34"/>
    </row>
    <row r="46" spans="4:6" ht="12.75">
      <c r="D46" s="3"/>
      <c r="E46" s="34"/>
      <c r="F46" s="34"/>
    </row>
    <row r="47" spans="4:6" ht="12.75">
      <c r="D47" s="3"/>
      <c r="E47" s="34"/>
      <c r="F47" s="34"/>
    </row>
    <row r="48" spans="2:3" ht="12.75">
      <c r="B48" s="1"/>
      <c r="C48" s="1"/>
    </row>
    <row r="49" spans="2:3" ht="12.75">
      <c r="B49" s="1"/>
      <c r="C49" s="1"/>
    </row>
    <row r="50" spans="2:3" ht="12.75">
      <c r="B50" s="1"/>
      <c r="C50" s="1"/>
    </row>
  </sheetData>
  <sheetProtection password="B288" sheet="1" formatCells="0" formatColumns="0" formatRows="0" insertColumns="0" insertRows="0" insertHyperlinks="0" deleteColumns="0" deleteRows="0" sort="0" autoFilter="0" pivotTables="0"/>
  <mergeCells count="6">
    <mergeCell ref="A7:A8"/>
    <mergeCell ref="F7:F8"/>
    <mergeCell ref="B7:B8"/>
    <mergeCell ref="C7:C8"/>
    <mergeCell ref="D7:D8"/>
    <mergeCell ref="E7:E8"/>
  </mergeCells>
  <printOptions/>
  <pageMargins left="0.63"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E39"/>
  <sheetViews>
    <sheetView zoomScalePageLayoutView="0" workbookViewId="0" topLeftCell="A4">
      <selection activeCell="H23" sqref="H23"/>
    </sheetView>
  </sheetViews>
  <sheetFormatPr defaultColWidth="9.140625" defaultRowHeight="12.75"/>
  <cols>
    <col min="1" max="1" width="48.7109375" style="22" customWidth="1"/>
    <col min="2" max="2" width="12.7109375" style="6" customWidth="1"/>
    <col min="3" max="4" width="14.7109375" style="52" customWidth="1"/>
    <col min="5" max="16384" width="9.140625" style="6" customWidth="1"/>
  </cols>
  <sheetData>
    <row r="1" ht="15.75"/>
    <row r="2" ht="15.75">
      <c r="A2" s="21" t="s">
        <v>149</v>
      </c>
    </row>
    <row r="3" spans="1:5" ht="15.75" customHeight="1">
      <c r="A3" s="86" t="s">
        <v>164</v>
      </c>
      <c r="B3" s="87" t="s">
        <v>151</v>
      </c>
      <c r="C3" s="88" t="s">
        <v>209</v>
      </c>
      <c r="D3" s="88" t="s">
        <v>199</v>
      </c>
      <c r="E3" s="18"/>
    </row>
    <row r="4" spans="1:5" ht="28.5" customHeight="1">
      <c r="A4" s="86"/>
      <c r="B4" s="87"/>
      <c r="C4" s="88"/>
      <c r="D4" s="88"/>
      <c r="E4" s="18"/>
    </row>
    <row r="5" spans="1:4" ht="31.5">
      <c r="A5" s="23" t="s">
        <v>0</v>
      </c>
      <c r="B5" s="19"/>
      <c r="C5" s="50"/>
      <c r="D5" s="50"/>
    </row>
    <row r="6" spans="1:4" ht="16.5">
      <c r="A6" s="25" t="s">
        <v>13</v>
      </c>
      <c r="B6" s="19"/>
      <c r="C6" s="78">
        <f>+PASH!E32</f>
        <v>-1267683</v>
      </c>
      <c r="D6" s="78">
        <v>-25620</v>
      </c>
    </row>
    <row r="7" spans="1:4" ht="16.5">
      <c r="A7" s="26" t="s">
        <v>14</v>
      </c>
      <c r="B7" s="19"/>
      <c r="C7" s="78"/>
      <c r="D7" s="78"/>
    </row>
    <row r="8" spans="1:4" ht="16.5">
      <c r="A8" s="25" t="s">
        <v>15</v>
      </c>
      <c r="B8" s="19"/>
      <c r="C8" s="78"/>
      <c r="D8" s="78"/>
    </row>
    <row r="9" spans="1:4" ht="16.5">
      <c r="A9" s="25" t="s">
        <v>16</v>
      </c>
      <c r="B9" s="19"/>
      <c r="C9" s="78"/>
      <c r="D9" s="78"/>
    </row>
    <row r="10" spans="1:4" ht="16.5">
      <c r="A10" s="25" t="s">
        <v>17</v>
      </c>
      <c r="B10" s="19"/>
      <c r="C10" s="78"/>
      <c r="D10" s="78"/>
    </row>
    <row r="11" spans="1:4" ht="16.5">
      <c r="A11" s="25" t="s">
        <v>18</v>
      </c>
      <c r="B11" s="19"/>
      <c r="C11" s="78"/>
      <c r="D11" s="78"/>
    </row>
    <row r="12" spans="1:5" ht="49.5">
      <c r="A12" s="25" t="s">
        <v>167</v>
      </c>
      <c r="B12" s="19"/>
      <c r="C12" s="78">
        <f>-Bilanci!E28-D12</f>
        <v>-2861790</v>
      </c>
      <c r="D12" s="78">
        <v>-1200000</v>
      </c>
      <c r="E12" s="20"/>
    </row>
    <row r="13" spans="1:4" ht="16.5">
      <c r="A13" s="25" t="s">
        <v>19</v>
      </c>
      <c r="B13" s="19"/>
      <c r="C13" s="78"/>
      <c r="D13" s="78"/>
    </row>
    <row r="14" spans="1:4" ht="33">
      <c r="A14" s="25" t="s">
        <v>166</v>
      </c>
      <c r="B14" s="19"/>
      <c r="C14" s="78">
        <f>+Bilanci!K11</f>
        <v>633583</v>
      </c>
      <c r="D14" s="78"/>
    </row>
    <row r="15" spans="1:4" ht="16.5">
      <c r="A15" s="25" t="s">
        <v>20</v>
      </c>
      <c r="B15" s="19"/>
      <c r="C15" s="78"/>
      <c r="D15" s="78"/>
    </row>
    <row r="16" spans="1:4" ht="16.5">
      <c r="A16" s="25" t="s">
        <v>1</v>
      </c>
      <c r="B16" s="19"/>
      <c r="C16" s="78"/>
      <c r="D16" s="78"/>
    </row>
    <row r="17" spans="1:4" ht="16.5">
      <c r="A17" s="25" t="s">
        <v>2</v>
      </c>
      <c r="B17" s="19"/>
      <c r="C17" s="78">
        <v>-123000</v>
      </c>
      <c r="D17" s="78">
        <v>-123000</v>
      </c>
    </row>
    <row r="18" spans="1:4" ht="15.75">
      <c r="A18" s="23" t="s">
        <v>21</v>
      </c>
      <c r="B18" s="19"/>
      <c r="C18" s="79">
        <f>SUM(C6:C17)</f>
        <v>-3618890</v>
      </c>
      <c r="D18" s="79">
        <f>SUM(D6:D17)</f>
        <v>-1348620</v>
      </c>
    </row>
    <row r="19" spans="1:4" ht="15.75">
      <c r="A19" s="65"/>
      <c r="B19" s="20"/>
      <c r="C19" s="80"/>
      <c r="D19" s="81"/>
    </row>
    <row r="20" spans="1:4" ht="15.75">
      <c r="A20" s="23" t="s">
        <v>3</v>
      </c>
      <c r="B20" s="19"/>
      <c r="C20" s="78"/>
      <c r="D20" s="78"/>
    </row>
    <row r="21" spans="1:4" ht="16.5">
      <c r="A21" s="25" t="s">
        <v>165</v>
      </c>
      <c r="B21" s="19"/>
      <c r="C21" s="78"/>
      <c r="D21" s="78"/>
    </row>
    <row r="22" spans="1:4" ht="16.5">
      <c r="A22" s="25" t="s">
        <v>4</v>
      </c>
      <c r="B22" s="19"/>
      <c r="C22" s="78"/>
      <c r="D22" s="78"/>
    </row>
    <row r="23" spans="1:4" ht="16.5">
      <c r="A23" s="25" t="s">
        <v>22</v>
      </c>
      <c r="B23" s="19"/>
      <c r="C23" s="78"/>
      <c r="D23" s="78"/>
    </row>
    <row r="24" spans="1:4" ht="16.5">
      <c r="A24" s="25" t="s">
        <v>5</v>
      </c>
      <c r="B24" s="19"/>
      <c r="C24" s="78"/>
      <c r="D24" s="78"/>
    </row>
    <row r="25" spans="1:4" ht="16.5">
      <c r="A25" s="25" t="s">
        <v>6</v>
      </c>
      <c r="B25" s="19"/>
      <c r="C25" s="78"/>
      <c r="D25" s="78"/>
    </row>
    <row r="26" spans="1:4" ht="15.75">
      <c r="A26" s="23" t="s">
        <v>23</v>
      </c>
      <c r="B26" s="19"/>
      <c r="C26" s="79">
        <f>SUM(C21:C25)</f>
        <v>0</v>
      </c>
      <c r="D26" s="79">
        <f>SUM(D22:D25)</f>
        <v>0</v>
      </c>
    </row>
    <row r="27" spans="1:4" ht="15.75">
      <c r="A27" s="65"/>
      <c r="B27" s="20"/>
      <c r="C27" s="80"/>
      <c r="D27" s="81"/>
    </row>
    <row r="28" spans="1:4" ht="15.75">
      <c r="A28" s="23" t="s">
        <v>24</v>
      </c>
      <c r="B28" s="19"/>
      <c r="C28" s="78"/>
      <c r="D28" s="78"/>
    </row>
    <row r="29" spans="1:4" ht="16.5">
      <c r="A29" s="25" t="s">
        <v>7</v>
      </c>
      <c r="B29" s="19"/>
      <c r="C29" s="78"/>
      <c r="D29" s="78"/>
    </row>
    <row r="30" spans="1:4" ht="16.5">
      <c r="A30" s="25" t="s">
        <v>8</v>
      </c>
      <c r="B30" s="19"/>
      <c r="C30" s="78">
        <f>+Bilanci!K31-D30</f>
        <v>3605408</v>
      </c>
      <c r="D30" s="78">
        <v>362142</v>
      </c>
    </row>
    <row r="31" spans="1:4" ht="16.5">
      <c r="A31" s="25" t="s">
        <v>9</v>
      </c>
      <c r="B31" s="19"/>
      <c r="C31" s="78"/>
      <c r="D31" s="78"/>
    </row>
    <row r="32" spans="1:4" ht="16.5">
      <c r="A32" s="25" t="s">
        <v>25</v>
      </c>
      <c r="B32" s="19"/>
      <c r="C32" s="78"/>
      <c r="D32" s="78"/>
    </row>
    <row r="33" spans="1:4" ht="15.75">
      <c r="A33" s="23" t="s">
        <v>26</v>
      </c>
      <c r="B33" s="19"/>
      <c r="C33" s="79">
        <f>SUM(C29:C32)</f>
        <v>3605408</v>
      </c>
      <c r="D33" s="79">
        <f>SUM(D29:D32)</f>
        <v>362142</v>
      </c>
    </row>
    <row r="34" spans="1:4" ht="15.75">
      <c r="A34" s="65"/>
      <c r="B34" s="20"/>
      <c r="C34" s="63"/>
      <c r="D34" s="64"/>
    </row>
    <row r="35" spans="1:4" ht="15.75">
      <c r="A35" s="24" t="s">
        <v>10</v>
      </c>
      <c r="B35" s="19"/>
      <c r="C35" s="51">
        <f>+C18+C33</f>
        <v>-13482</v>
      </c>
      <c r="D35" s="51">
        <f>+D33+D26+D18</f>
        <v>-986478</v>
      </c>
    </row>
    <row r="36" spans="1:4" ht="15.75">
      <c r="A36" s="24" t="s">
        <v>11</v>
      </c>
      <c r="B36" s="19"/>
      <c r="C36" s="51">
        <f>+D37</f>
        <v>13522</v>
      </c>
      <c r="D36" s="51">
        <v>1000000</v>
      </c>
    </row>
    <row r="37" spans="1:4" ht="15.75">
      <c r="A37" s="24" t="s">
        <v>12</v>
      </c>
      <c r="B37" s="19"/>
      <c r="C37" s="51">
        <f>+C35+C36</f>
        <v>40</v>
      </c>
      <c r="D37" s="51">
        <v>13522</v>
      </c>
    </row>
    <row r="38" ht="15.75">
      <c r="A38" s="6"/>
    </row>
    <row r="39" ht="15.75">
      <c r="A39" s="6"/>
    </row>
  </sheetData>
  <sheetProtection password="B288" sheet="1" formatCells="0" formatColumns="0" formatRows="0" insertColumns="0" insertRows="0" insertHyperlinks="0" deleteColumns="0" deleteRows="0" sort="0" autoFilter="0" pivotTables="0"/>
  <mergeCells count="4">
    <mergeCell ref="A3:A4"/>
    <mergeCell ref="B3:B4"/>
    <mergeCell ref="C3:C4"/>
    <mergeCell ref="D3:D4"/>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26"/>
  <sheetViews>
    <sheetView zoomScale="85" zoomScaleNormal="85" zoomScalePageLayoutView="0" workbookViewId="0" topLeftCell="A1">
      <selection activeCell="O21" sqref="O21"/>
    </sheetView>
  </sheetViews>
  <sheetFormatPr defaultColWidth="9.140625" defaultRowHeight="12.75"/>
  <cols>
    <col min="1" max="1" width="28.8515625" style="3" customWidth="1"/>
    <col min="2" max="2" width="10.28125" style="33" customWidth="1"/>
    <col min="3" max="3" width="9.00390625" style="33" customWidth="1"/>
    <col min="4" max="4" width="10.140625" style="33" customWidth="1"/>
    <col min="5" max="5" width="9.140625" style="33" customWidth="1"/>
    <col min="6" max="6" width="11.8515625" style="33" customWidth="1"/>
    <col min="7" max="7" width="11.421875" style="33" customWidth="1"/>
    <col min="8" max="8" width="10.421875" style="33" customWidth="1"/>
    <col min="9" max="9" width="10.8515625" style="33" customWidth="1"/>
    <col min="10" max="10" width="10.28125" style="33" customWidth="1"/>
    <col min="11" max="16384" width="9.140625" style="3" customWidth="1"/>
  </cols>
  <sheetData>
    <row r="1" spans="1:10" s="66" customFormat="1" ht="18">
      <c r="A1" s="66" t="s">
        <v>189</v>
      </c>
      <c r="B1" s="67"/>
      <c r="C1" s="67"/>
      <c r="D1" s="67"/>
      <c r="E1" s="67"/>
      <c r="F1" s="67"/>
      <c r="G1" s="67"/>
      <c r="H1" s="67"/>
      <c r="I1" s="67"/>
      <c r="J1" s="67"/>
    </row>
    <row r="3" spans="1:5" ht="16.5">
      <c r="A3" s="27" t="s">
        <v>163</v>
      </c>
      <c r="B3" s="53"/>
      <c r="C3" s="53"/>
      <c r="D3" s="53"/>
      <c r="E3" s="53"/>
    </row>
    <row r="5" spans="1:10" ht="13.5" customHeight="1">
      <c r="A5" s="82"/>
      <c r="B5" s="89" t="s">
        <v>70</v>
      </c>
      <c r="C5" s="89" t="s">
        <v>156</v>
      </c>
      <c r="D5" s="89" t="s">
        <v>157</v>
      </c>
      <c r="E5" s="89" t="s">
        <v>158</v>
      </c>
      <c r="F5" s="89" t="s">
        <v>159</v>
      </c>
      <c r="G5" s="89" t="s">
        <v>160</v>
      </c>
      <c r="H5" s="89" t="s">
        <v>67</v>
      </c>
      <c r="I5" s="89" t="s">
        <v>161</v>
      </c>
      <c r="J5" s="89" t="s">
        <v>67</v>
      </c>
    </row>
    <row r="6" spans="1:10" ht="12.75" customHeight="1">
      <c r="A6" s="82"/>
      <c r="B6" s="90"/>
      <c r="C6" s="90"/>
      <c r="D6" s="90"/>
      <c r="E6" s="90"/>
      <c r="F6" s="90"/>
      <c r="G6" s="90"/>
      <c r="H6" s="90"/>
      <c r="I6" s="90"/>
      <c r="J6" s="90"/>
    </row>
    <row r="7" spans="1:10" ht="15" customHeight="1">
      <c r="A7" s="82"/>
      <c r="B7" s="90"/>
      <c r="C7" s="90"/>
      <c r="D7" s="90"/>
      <c r="E7" s="90"/>
      <c r="F7" s="90"/>
      <c r="G7" s="90"/>
      <c r="H7" s="90"/>
      <c r="I7" s="90"/>
      <c r="J7" s="90"/>
    </row>
    <row r="8" spans="1:10" ht="14.25" customHeight="1">
      <c r="A8" s="82"/>
      <c r="B8" s="91"/>
      <c r="C8" s="91"/>
      <c r="D8" s="91"/>
      <c r="E8" s="91"/>
      <c r="F8" s="91"/>
      <c r="G8" s="91"/>
      <c r="H8" s="91"/>
      <c r="I8" s="91"/>
      <c r="J8" s="91"/>
    </row>
    <row r="9" spans="1:10" ht="18" customHeight="1">
      <c r="A9" s="8" t="s">
        <v>197</v>
      </c>
      <c r="B9" s="54">
        <v>1000000</v>
      </c>
      <c r="C9" s="54"/>
      <c r="D9" s="54"/>
      <c r="E9" s="54"/>
      <c r="F9" s="54"/>
      <c r="G9" s="54"/>
      <c r="H9" s="54">
        <f>SUM(B9:G9)</f>
        <v>1000000</v>
      </c>
      <c r="I9" s="54"/>
      <c r="J9" s="54">
        <f>+H9</f>
        <v>1000000</v>
      </c>
    </row>
    <row r="10" spans="1:10" ht="24.75" customHeight="1">
      <c r="A10" s="9" t="s">
        <v>155</v>
      </c>
      <c r="B10" s="54"/>
      <c r="C10" s="54"/>
      <c r="D10" s="54"/>
      <c r="E10" s="54"/>
      <c r="F10" s="54"/>
      <c r="G10" s="54"/>
      <c r="H10" s="54">
        <f aca="true" t="shared" si="0" ref="H10:H20">SUM(B10:G10)</f>
        <v>0</v>
      </c>
      <c r="I10" s="54"/>
      <c r="J10" s="54">
        <f aca="true" t="shared" si="1" ref="J10:J20">+H10</f>
        <v>0</v>
      </c>
    </row>
    <row r="11" spans="1:10" ht="18" customHeight="1">
      <c r="A11" s="10" t="s">
        <v>62</v>
      </c>
      <c r="B11" s="54"/>
      <c r="C11" s="54"/>
      <c r="D11" s="54"/>
      <c r="E11" s="54"/>
      <c r="F11" s="54"/>
      <c r="G11" s="54"/>
      <c r="H11" s="54">
        <f t="shared" si="0"/>
        <v>0</v>
      </c>
      <c r="I11" s="54"/>
      <c r="J11" s="54">
        <f t="shared" si="1"/>
        <v>0</v>
      </c>
    </row>
    <row r="12" spans="1:10" ht="26.25" customHeight="1">
      <c r="A12" s="11" t="s">
        <v>65</v>
      </c>
      <c r="B12" s="54"/>
      <c r="C12" s="54"/>
      <c r="D12" s="54"/>
      <c r="E12" s="54"/>
      <c r="F12" s="54"/>
      <c r="G12" s="54">
        <v>-25620</v>
      </c>
      <c r="H12" s="54">
        <v>-25620</v>
      </c>
      <c r="I12" s="54"/>
      <c r="J12" s="54"/>
    </row>
    <row r="13" spans="1:10" ht="26.25" customHeight="1">
      <c r="A13" s="11" t="s">
        <v>63</v>
      </c>
      <c r="B13" s="54"/>
      <c r="C13" s="54"/>
      <c r="D13" s="54"/>
      <c r="E13" s="54"/>
      <c r="F13" s="54"/>
      <c r="G13" s="54"/>
      <c r="H13" s="54">
        <f t="shared" si="0"/>
        <v>0</v>
      </c>
      <c r="I13" s="54"/>
      <c r="J13" s="54">
        <f t="shared" si="1"/>
        <v>0</v>
      </c>
    </row>
    <row r="14" spans="1:10" ht="18" customHeight="1">
      <c r="A14" s="14" t="s">
        <v>162</v>
      </c>
      <c r="B14" s="54"/>
      <c r="C14" s="54"/>
      <c r="D14" s="54"/>
      <c r="E14" s="54"/>
      <c r="F14" s="54"/>
      <c r="G14" s="54"/>
      <c r="H14" s="54">
        <f t="shared" si="0"/>
        <v>0</v>
      </c>
      <c r="I14" s="54"/>
      <c r="J14" s="54">
        <f t="shared" si="1"/>
        <v>0</v>
      </c>
    </row>
    <row r="15" spans="1:10" ht="18" customHeight="1">
      <c r="A15" s="13" t="s">
        <v>154</v>
      </c>
      <c r="B15" s="54"/>
      <c r="C15" s="54"/>
      <c r="D15" s="54"/>
      <c r="E15" s="54"/>
      <c r="F15" s="54"/>
      <c r="G15" s="54"/>
      <c r="H15" s="54">
        <f t="shared" si="0"/>
        <v>0</v>
      </c>
      <c r="I15" s="54"/>
      <c r="J15" s="54">
        <f t="shared" si="1"/>
        <v>0</v>
      </c>
    </row>
    <row r="16" spans="1:10" ht="24.75" customHeight="1">
      <c r="A16" s="10" t="s">
        <v>200</v>
      </c>
      <c r="B16" s="54">
        <v>1000000</v>
      </c>
      <c r="C16" s="54"/>
      <c r="D16" s="54"/>
      <c r="E16" s="54"/>
      <c r="F16" s="54"/>
      <c r="G16" s="54">
        <f>+G9+H12</f>
        <v>-25620</v>
      </c>
      <c r="H16" s="54">
        <f t="shared" si="0"/>
        <v>974380</v>
      </c>
      <c r="I16" s="54"/>
      <c r="J16" s="54">
        <f t="shared" si="1"/>
        <v>974380</v>
      </c>
    </row>
    <row r="17" spans="1:10" ht="18" customHeight="1">
      <c r="A17" s="11" t="s">
        <v>65</v>
      </c>
      <c r="B17" s="54"/>
      <c r="C17" s="54"/>
      <c r="D17" s="54"/>
      <c r="E17" s="54"/>
      <c r="F17" s="54"/>
      <c r="G17" s="54">
        <f>+Bilanci!K48</f>
        <v>-1267683</v>
      </c>
      <c r="H17" s="54">
        <f t="shared" si="0"/>
        <v>-1267683</v>
      </c>
      <c r="I17" s="54"/>
      <c r="J17" s="54">
        <f t="shared" si="1"/>
        <v>-1267683</v>
      </c>
    </row>
    <row r="18" spans="1:10" ht="18" customHeight="1">
      <c r="A18" s="12" t="s">
        <v>25</v>
      </c>
      <c r="B18" s="54"/>
      <c r="C18" s="54"/>
      <c r="D18" s="54"/>
      <c r="E18" s="54"/>
      <c r="F18" s="54"/>
      <c r="G18" s="54"/>
      <c r="H18" s="54">
        <f t="shared" si="0"/>
        <v>0</v>
      </c>
      <c r="I18" s="54"/>
      <c r="J18" s="54">
        <f t="shared" si="1"/>
        <v>0</v>
      </c>
    </row>
    <row r="19" spans="1:10" ht="24.75" customHeight="1">
      <c r="A19" s="11" t="s">
        <v>64</v>
      </c>
      <c r="B19" s="54"/>
      <c r="C19" s="54"/>
      <c r="D19" s="54"/>
      <c r="E19" s="54"/>
      <c r="F19" s="54"/>
      <c r="G19" s="54"/>
      <c r="H19" s="54">
        <f t="shared" si="0"/>
        <v>0</v>
      </c>
      <c r="I19" s="54"/>
      <c r="J19" s="54">
        <f t="shared" si="1"/>
        <v>0</v>
      </c>
    </row>
    <row r="20" spans="1:10" ht="27" customHeight="1">
      <c r="A20" s="11" t="s">
        <v>66</v>
      </c>
      <c r="B20" s="54"/>
      <c r="C20" s="54"/>
      <c r="D20" s="54"/>
      <c r="E20" s="54"/>
      <c r="F20" s="54"/>
      <c r="G20" s="54"/>
      <c r="H20" s="54">
        <f t="shared" si="0"/>
        <v>0</v>
      </c>
      <c r="I20" s="54"/>
      <c r="J20" s="54">
        <f t="shared" si="1"/>
        <v>0</v>
      </c>
    </row>
    <row r="21" spans="1:10" ht="18" customHeight="1">
      <c r="A21" s="10" t="s">
        <v>210</v>
      </c>
      <c r="B21" s="54">
        <f>SUM(B16:B20)</f>
        <v>1000000</v>
      </c>
      <c r="C21" s="54"/>
      <c r="D21" s="54"/>
      <c r="E21" s="54"/>
      <c r="F21" s="54"/>
      <c r="G21" s="54">
        <f>SUM(G16:G20)</f>
        <v>-1293303</v>
      </c>
      <c r="H21" s="54">
        <f>SUM(H16:H20)</f>
        <v>-293303</v>
      </c>
      <c r="I21" s="54"/>
      <c r="J21" s="54">
        <f>SUM(J16:J18)</f>
        <v>-293303</v>
      </c>
    </row>
    <row r="22" spans="1:10" ht="18" customHeight="1">
      <c r="A22" s="15"/>
      <c r="B22" s="55"/>
      <c r="C22" s="55"/>
      <c r="D22" s="55"/>
      <c r="E22" s="55"/>
      <c r="F22" s="55"/>
      <c r="G22" s="55"/>
      <c r="H22" s="55"/>
      <c r="I22" s="55"/>
      <c r="J22" s="55"/>
    </row>
    <row r="23" spans="1:10" ht="18" customHeight="1">
      <c r="A23" s="15"/>
      <c r="B23" s="55"/>
      <c r="C23" s="55"/>
      <c r="D23" s="55"/>
      <c r="E23" s="55"/>
      <c r="F23" s="55"/>
      <c r="G23" s="55"/>
      <c r="H23" s="55"/>
      <c r="I23" s="55"/>
      <c r="J23" s="55"/>
    </row>
    <row r="24" spans="1:10" ht="18" customHeight="1">
      <c r="A24" s="15"/>
      <c r="B24" s="55"/>
      <c r="C24" s="55"/>
      <c r="D24" s="55"/>
      <c r="E24" s="55"/>
      <c r="F24" s="55"/>
      <c r="G24" s="55"/>
      <c r="H24" s="55"/>
      <c r="I24" s="55"/>
      <c r="J24" s="55"/>
    </row>
    <row r="25" spans="1:10" ht="18" customHeight="1">
      <c r="A25" s="16"/>
      <c r="B25" s="55"/>
      <c r="C25" s="55"/>
      <c r="D25" s="55"/>
      <c r="E25" s="55"/>
      <c r="F25" s="55"/>
      <c r="G25" s="55"/>
      <c r="H25" s="55"/>
      <c r="I25" s="55"/>
      <c r="J25" s="55"/>
    </row>
    <row r="26" spans="1:10" ht="12.75">
      <c r="A26" s="17"/>
      <c r="B26" s="56"/>
      <c r="C26" s="56"/>
      <c r="D26" s="56"/>
      <c r="E26" s="56"/>
      <c r="F26" s="56"/>
      <c r="G26" s="56"/>
      <c r="H26" s="56"/>
      <c r="I26" s="56"/>
      <c r="J26" s="56"/>
    </row>
  </sheetData>
  <sheetProtection password="B288" sheet="1" formatCells="0" formatColumns="0" formatRows="0" insertColumns="0" insertRows="0" insertHyperlinks="0" deleteColumns="0" deleteRows="0" sort="0" autoFilter="0" pivotTables="0"/>
  <mergeCells count="10">
    <mergeCell ref="J5:J8"/>
    <mergeCell ref="E5:E8"/>
    <mergeCell ref="F5:F8"/>
    <mergeCell ref="G5:G8"/>
    <mergeCell ref="A5:A8"/>
    <mergeCell ref="B5:B8"/>
    <mergeCell ref="C5:C8"/>
    <mergeCell ref="D5:D8"/>
    <mergeCell ref="H5:H8"/>
    <mergeCell ref="I5:I8"/>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 Hoxha</dc:creator>
  <cp:keywords/>
  <dc:description/>
  <cp:lastModifiedBy>Silvi Hoxha</cp:lastModifiedBy>
  <cp:lastPrinted>2012-03-26T17:32:09Z</cp:lastPrinted>
  <dcterms:created xsi:type="dcterms:W3CDTF">1996-10-14T23:33:28Z</dcterms:created>
  <dcterms:modified xsi:type="dcterms:W3CDTF">2020-05-06T14:20:30Z</dcterms:modified>
  <cp:category/>
  <cp:version/>
  <cp:contentType/>
  <cp:contentStatus/>
</cp:coreProperties>
</file>